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120" yWindow="30" windowWidth="19035" windowHeight="12015" tabRatio="783" activeTab="5"/>
  </bookViews>
  <sheets>
    <sheet name="Tbl 4" sheetId="6" r:id="rId1"/>
    <sheet name="Tbl 5" sheetId="15" r:id="rId2"/>
    <sheet name="Tbl 6" sheetId="14" r:id="rId3"/>
    <sheet name="App C.1 Self-Mitigating" sheetId="13" r:id="rId4"/>
    <sheet name="App C.2 De Minimis" sheetId="12" r:id="rId5"/>
    <sheet name="App C.3 DMA Worksheet" sheetId="3" r:id="rId6"/>
    <sheet name="DMA Worksheet_Example" sheetId="5" r:id="rId7"/>
    <sheet name="E.3 Infiltration" sheetId="8" r:id="rId8"/>
    <sheet name="E.3 Infiltration Rate" sheetId="10" r:id="rId9"/>
    <sheet name="E.3 Infiltration Ref" sheetId="11" r:id="rId10"/>
    <sheet name="E.3 Biofiltration" sheetId="9" r:id="rId11"/>
  </sheets>
  <definedNames>
    <definedName name="_Toc402018989" localSheetId="8">'E.3 Infiltration Rate'!$B$29</definedName>
    <definedName name="_Toc402019009" localSheetId="8">'E.3 Infiltration Rate'!$B$3</definedName>
    <definedName name="_Toc420052297" localSheetId="7">'E.3 Infiltration'!$B$9</definedName>
    <definedName name="_Toc420052298" localSheetId="10">'E.3 Biofiltration'!$B$3</definedName>
    <definedName name="_xlnm.Print_Area" localSheetId="3">'App C.1 Self-Mitigating'!$B$1:$I$11</definedName>
    <definedName name="_xlnm.Print_Area" localSheetId="4">'App C.2 De Minimis'!$B$1:$F$15</definedName>
    <definedName name="_xlnm.Print_Area" localSheetId="5">'App C.3 DMA Worksheet'!$B$1:$L$23</definedName>
    <definedName name="_xlnm.Print_Area" localSheetId="6">'DMA Worksheet_Example'!$B$6:$L$27</definedName>
    <definedName name="_xlnm.Print_Area" localSheetId="1">'Tbl 5'!$B$2:$F$11</definedName>
    <definedName name="_xlnm.Print_Area" localSheetId="2">'Tbl 6'!$B$4:$H$35</definedName>
  </definedNames>
  <calcPr calcId="125725"/>
</workbook>
</file>

<file path=xl/calcChain.xml><?xml version="1.0" encoding="utf-8"?>
<calcChain xmlns="http://schemas.openxmlformats.org/spreadsheetml/2006/main">
  <c r="L11" i="5"/>
  <c r="I17"/>
  <c r="D17"/>
  <c r="L14"/>
  <c r="I14"/>
  <c r="D14"/>
  <c r="D11"/>
  <c r="K13"/>
  <c r="L13" s="1"/>
  <c r="I13"/>
  <c r="D13"/>
  <c r="I11"/>
  <c r="I12"/>
  <c r="D12"/>
  <c r="L12" s="1"/>
  <c r="G11"/>
  <c r="L17" l="1"/>
</calcChain>
</file>

<file path=xl/sharedStrings.xml><?xml version="1.0" encoding="utf-8"?>
<sst xmlns="http://schemas.openxmlformats.org/spreadsheetml/2006/main" count="317" uniqueCount="251">
  <si>
    <t>DMA ID</t>
  </si>
  <si>
    <t>A</t>
  </si>
  <si>
    <t>B</t>
  </si>
  <si>
    <t>C</t>
  </si>
  <si>
    <t>D</t>
  </si>
  <si>
    <t>Hydrologic Soil Group
(A, B, C, or D)</t>
  </si>
  <si>
    <t>Example B.2-1</t>
  </si>
  <si>
    <t>85th Percentile Rainfall (inches):</t>
  </si>
  <si>
    <t>DMA ID:</t>
  </si>
  <si>
    <t>Pervious: Natural</t>
  </si>
  <si>
    <t>Runoff Dispersion (SD-5)</t>
  </si>
  <si>
    <t>NA: Pervious</t>
  </si>
  <si>
    <t>Notes</t>
  </si>
  <si>
    <t>1. If the area is pervious or if runoff dispersion site design BMPs are not proposed, enter "NA".</t>
  </si>
  <si>
    <t>NA</t>
  </si>
  <si>
    <t>2. If the area is pervious or if runoff dispersion site design BMPs are not proposed, enter "1" in this column.</t>
  </si>
  <si>
    <r>
      <t xml:space="preserve">4. To be granted a credit here, rain barrels must meet the standards described in Section B.2 and fact sheet SD-8.  Enter credit in cubic feet, </t>
    </r>
    <r>
      <rPr>
        <u/>
        <sz val="10"/>
        <color theme="1"/>
        <rFont val="Calibri"/>
        <family val="2"/>
        <scheme val="minor"/>
      </rPr>
      <t>not</t>
    </r>
    <r>
      <rPr>
        <sz val="10"/>
        <color theme="1"/>
        <rFont val="Calibri"/>
        <family val="2"/>
        <scheme val="minor"/>
      </rPr>
      <t xml:space="preserve"> gallons.</t>
    </r>
  </si>
  <si>
    <t>3. Include a separate line item in this table for each street tree and its tributary drainage area, or include supplemental information to demonstrate that the 85th percentile runoff of the impervious area draining to each street tree does not exceed the volume reduction credit being claimed for each street tree.  Also include supplemental information documenting the mature tree canopy size of the street tree.</t>
  </si>
  <si>
    <t>Additional Notes Documenting Rational for Runoff Reduction from Site Design BMPs</t>
  </si>
  <si>
    <t>(Each DMA needs its own table. Copy the above table and fill in as appropriate for each DMA.  For example, a project with 4 DMAs will have 4 tables).</t>
  </si>
  <si>
    <t>Structural BMP ID(s) that Provide Pollutant Control</t>
  </si>
  <si>
    <t>Stepwise Instructions:</t>
  </si>
  <si>
    <t>Worksheet B.4‑1: Simple Sizing Method for Infiltration BMPs</t>
  </si>
  <si>
    <t>Simple Sizing Method for Infiltration BMPs</t>
  </si>
  <si>
    <t>Worksheet B.4-1</t>
  </si>
  <si>
    <t>DCV=</t>
  </si>
  <si>
    <t>Estimated design infiltration rate (Worksheet D.5-1)</t>
  </si>
  <si>
    <t>in/hr</t>
  </si>
  <si>
    <t>Available BMP surface area</t>
  </si>
  <si>
    <t>T=</t>
  </si>
  <si>
    <t xml:space="preserve">Provide alternative calculation of drawdown time, if needed. </t>
  </si>
  <si>
    <t>Drawdown time must be less than 36 hours. This criterion was set to achieve average annual capture of 80% to account for back to back storms (See rationale in Section B.4.3). In order to use a different drawdown time, BMPs should be sized using the percent capture method (Section B.4.2).</t>
  </si>
  <si>
    <t>The average effective depth calculation should account for any aggregate/media in the BMP. For example, 4 feet of stone at a porosity of 0.4 would equate to 1.6 feet of effective depth.</t>
  </si>
  <si>
    <t xml:space="preserve">This method may overestimate drawdown time for BMPs that drain through both the bottom and walls of the system. BMP specific calculations of drawdown time may be provided that account for BMP-specific geometry. </t>
  </si>
  <si>
    <r>
      <t>3.</t>
    </r>
    <r>
      <rPr>
        <sz val="7"/>
        <color theme="1"/>
        <rFont val="Calibri"/>
        <family val="2"/>
        <scheme val="minor"/>
      </rPr>
      <t xml:space="preserve">         </t>
    </r>
    <r>
      <rPr>
        <sz val="12"/>
        <color theme="1"/>
        <rFont val="Calibri"/>
        <family val="2"/>
        <scheme val="minor"/>
      </rPr>
      <t>Design BMP(s) to ensure that the DCV is fully retained (i.e., no surface discharge during the design event) and the stored effective depth draws down in no longer than 36 hours.</t>
    </r>
  </si>
  <si>
    <t>Worksheet B.5‑1: Simple Sizing Method for Biofiltration BMPs</t>
  </si>
  <si>
    <t>Simple Sizing Method for Biofiltration BMPs</t>
  </si>
  <si>
    <t>Partial Retention</t>
  </si>
  <si>
    <t>Infiltration rate from Worksheet D.5-1 if partial infiltration is feasible</t>
  </si>
  <si>
    <t>in/hr.</t>
  </si>
  <si>
    <t>Allowable drawdown time for aggregate storage below the underdrain</t>
  </si>
  <si>
    <t>Depth of runoff that can be infiltrated [Line 2 x Line 3]</t>
  </si>
  <si>
    <t>Aggregate pore space</t>
  </si>
  <si>
    <t>in/in</t>
  </si>
  <si>
    <t>Required depth of gravel below the underdrain [Line 4/ Line 5]</t>
  </si>
  <si>
    <t>Assumed surface area of the biofiltration BMP</t>
  </si>
  <si>
    <t>Media retained pore space</t>
  </si>
  <si>
    <t>Volume retained by BMP [[[Line 4 + (Line 12 x Line 8)]/12] x Line 7]</t>
  </si>
  <si>
    <t>DCV that requires biofiltration [Line 1 – Line 9]</t>
  </si>
  <si>
    <t>BMP Parameters</t>
  </si>
  <si>
    <t>Surface Ponding [6 inch minimum, 12 inch maximum]</t>
  </si>
  <si>
    <t>Soil Media Thickness [18 inches minimum]</t>
  </si>
  <si>
    <t>Soil Media available pore space</t>
  </si>
  <si>
    <t>Soil Media filtration rate to be used for sizing</t>
  </si>
  <si>
    <t>Baseline Calculations</t>
  </si>
  <si>
    <t>Allowable Routing Time for sizing</t>
  </si>
  <si>
    <t>Depth filtered during storm [ Line 15 x Line 16]</t>
  </si>
  <si>
    <t>Total Depth Treated [Line 17 + Line 18]</t>
  </si>
  <si>
    <t>Option 1 – Biofilter 1.5 times the DCV</t>
  </si>
  <si>
    <t>Required biofiltered volume [1.5 x Line 10]</t>
  </si>
  <si>
    <t>Required Footprint  [Line 20/ Line 19] x 12</t>
  </si>
  <si>
    <t>Option 2 - Store 0.75 of remaining DCV in pores and ponding</t>
  </si>
  <si>
    <t>Required Storage (surface + pores) Volume [0.75 x Line 10]</t>
  </si>
  <si>
    <t>Required Footprint  [Line 22/ Line 18] x 12</t>
  </si>
  <si>
    <t>Footprint of the BMP</t>
  </si>
  <si>
    <t>Area draining to the BMP</t>
  </si>
  <si>
    <t>Minimum BMP Footprint [Line 24 x Line 25 x 0.03]</t>
  </si>
  <si>
    <r>
      <t xml:space="preserve">Aggregate Storage </t>
    </r>
    <r>
      <rPr>
        <u/>
        <sz val="11"/>
        <color theme="1"/>
        <rFont val="Calibri"/>
        <family val="2"/>
        <scheme val="minor"/>
      </rPr>
      <t>above</t>
    </r>
    <r>
      <rPr>
        <sz val="11"/>
        <color theme="1"/>
        <rFont val="Calibri"/>
        <family val="2"/>
        <scheme val="minor"/>
      </rPr>
      <t xml:space="preserve"> underdrain invert</t>
    </r>
  </si>
  <si>
    <r>
      <t>0.2</t>
    </r>
    <r>
      <rPr>
        <sz val="8"/>
        <color theme="1"/>
        <rFont val="Calibri"/>
        <family val="2"/>
        <scheme val="minor"/>
      </rPr>
      <t> </t>
    </r>
  </si>
  <si>
    <t>Depth of Detention Storage 
[Line 11 + (Line 12 x Line 14) + (Line 13 x Line 5)]</t>
  </si>
  <si>
    <r>
      <t>K</t>
    </r>
    <r>
      <rPr>
        <vertAlign val="subscript"/>
        <sz val="11"/>
        <color theme="1"/>
        <rFont val="Calibri"/>
        <family val="2"/>
        <scheme val="minor"/>
      </rPr>
      <t>design</t>
    </r>
    <r>
      <rPr>
        <sz val="11"/>
        <color theme="1"/>
        <rFont val="Calibri"/>
        <family val="2"/>
        <scheme val="minor"/>
      </rPr>
      <t>=</t>
    </r>
  </si>
  <si>
    <r>
      <t>A</t>
    </r>
    <r>
      <rPr>
        <vertAlign val="subscript"/>
        <sz val="11"/>
        <color theme="1"/>
        <rFont val="Calibri"/>
        <family val="2"/>
        <scheme val="minor"/>
      </rPr>
      <t>BMP</t>
    </r>
    <r>
      <rPr>
        <sz val="11"/>
        <color theme="1"/>
        <rFont val="Calibri"/>
        <family val="2"/>
        <scheme val="minor"/>
      </rPr>
      <t>=</t>
    </r>
  </si>
  <si>
    <r>
      <t>Average effective depth in the BMP footprint (DCV/A</t>
    </r>
    <r>
      <rPr>
        <vertAlign val="subscript"/>
        <sz val="11"/>
        <color theme="1"/>
        <rFont val="Calibri"/>
        <family val="2"/>
        <scheme val="minor"/>
      </rPr>
      <t>BMP</t>
    </r>
    <r>
      <rPr>
        <sz val="11"/>
        <color theme="1"/>
        <rFont val="Calibri"/>
        <family val="2"/>
        <scheme val="minor"/>
      </rPr>
      <t>)</t>
    </r>
  </si>
  <si>
    <r>
      <t>D</t>
    </r>
    <r>
      <rPr>
        <vertAlign val="subscript"/>
        <sz val="11"/>
        <color theme="1"/>
        <rFont val="Calibri"/>
        <family val="2"/>
        <scheme val="minor"/>
      </rPr>
      <t>avg</t>
    </r>
    <r>
      <rPr>
        <sz val="11"/>
        <color theme="1"/>
        <rFont val="Calibri"/>
        <family val="2"/>
        <scheme val="minor"/>
      </rPr>
      <t>=</t>
    </r>
  </si>
  <si>
    <r>
      <t>Drawdown time, T (D</t>
    </r>
    <r>
      <rPr>
        <vertAlign val="subscript"/>
        <sz val="11"/>
        <color theme="1"/>
        <rFont val="Calibri"/>
        <family val="2"/>
        <scheme val="minor"/>
      </rPr>
      <t>avg</t>
    </r>
    <r>
      <rPr>
        <sz val="11"/>
        <color theme="1"/>
        <rFont val="Calibri"/>
        <family val="2"/>
        <scheme val="minor"/>
      </rPr>
      <t xml:space="preserve"> *12/K</t>
    </r>
    <r>
      <rPr>
        <vertAlign val="subscript"/>
        <sz val="11"/>
        <color theme="1"/>
        <rFont val="Calibri"/>
        <family val="2"/>
        <scheme val="minor"/>
      </rPr>
      <t>design</t>
    </r>
    <r>
      <rPr>
        <sz val="11"/>
        <color theme="1"/>
        <rFont val="Calibri"/>
        <family val="2"/>
        <scheme val="minor"/>
      </rPr>
      <t>)</t>
    </r>
  </si>
  <si>
    <t xml:space="preserve">Factor of Safety and Design Infiltration Rate Worksheet </t>
  </si>
  <si>
    <t>Factor Category</t>
  </si>
  <si>
    <t>Factor Description</t>
  </si>
  <si>
    <t>Assigned Weight (w)</t>
  </si>
  <si>
    <t>Product (p)</t>
  </si>
  <si>
    <t>p = w x v</t>
  </si>
  <si>
    <t>Suitability Assessment</t>
  </si>
  <si>
    <t>Soil assessment methods</t>
  </si>
  <si>
    <t>Predominant soil texture</t>
  </si>
  <si>
    <t>Site soil variability</t>
  </si>
  <si>
    <t>Depth to groundwater / impervious layer</t>
  </si>
  <si>
    <t>Design</t>
  </si>
  <si>
    <t>Level of pretreatment/ expected sediment loads</t>
  </si>
  <si>
    <t>Compaction during construction</t>
  </si>
  <si>
    <t>(corrected for test-specific bias)</t>
  </si>
  <si>
    <t>Supporting Data</t>
  </si>
  <si>
    <t>Briefly describe infiltration test and provide reference to test forms:</t>
  </si>
  <si>
    <t>Redundancy/ resiliency</t>
  </si>
  <si>
    <r>
      <t>Combined Safety Factor, S</t>
    </r>
    <r>
      <rPr>
        <vertAlign val="subscript"/>
        <sz val="10"/>
        <color theme="1"/>
        <rFont val="Calibri"/>
        <family val="2"/>
        <scheme val="minor"/>
      </rPr>
      <t>total</t>
    </r>
    <r>
      <rPr>
        <sz val="10"/>
        <color theme="1"/>
        <rFont val="Calibri"/>
        <family val="2"/>
        <scheme val="minor"/>
      </rPr>
      <t>= S</t>
    </r>
    <r>
      <rPr>
        <vertAlign val="subscript"/>
        <sz val="10"/>
        <color theme="1"/>
        <rFont val="Calibri"/>
        <family val="2"/>
        <scheme val="minor"/>
      </rPr>
      <t xml:space="preserve">A </t>
    </r>
    <r>
      <rPr>
        <sz val="10"/>
        <color theme="1"/>
        <rFont val="Calibri"/>
        <family val="2"/>
        <scheme val="minor"/>
      </rPr>
      <t>x S</t>
    </r>
    <r>
      <rPr>
        <vertAlign val="subscript"/>
        <sz val="10"/>
        <color theme="1"/>
        <rFont val="Calibri"/>
        <family val="2"/>
        <scheme val="minor"/>
      </rPr>
      <t>B</t>
    </r>
    <r>
      <rPr>
        <sz val="10"/>
        <color theme="1"/>
        <rFont val="Calibri"/>
        <family val="2"/>
        <scheme val="minor"/>
      </rPr>
      <t xml:space="preserve"> </t>
    </r>
  </si>
  <si>
    <r>
      <t>Observed Infiltration Rate, inch/hr, K</t>
    </r>
    <r>
      <rPr>
        <vertAlign val="subscript"/>
        <sz val="10"/>
        <color theme="1"/>
        <rFont val="Calibri"/>
        <family val="2"/>
        <scheme val="minor"/>
      </rPr>
      <t>observed</t>
    </r>
  </si>
  <si>
    <r>
      <t>Design Infiltration Rate, in/hr, K</t>
    </r>
    <r>
      <rPr>
        <vertAlign val="subscript"/>
        <sz val="10"/>
        <color theme="1"/>
        <rFont val="Calibri"/>
        <family val="2"/>
        <scheme val="minor"/>
      </rPr>
      <t xml:space="preserve">design </t>
    </r>
    <r>
      <rPr>
        <sz val="10"/>
        <color theme="1"/>
        <rFont val="Calibri"/>
        <family val="2"/>
        <scheme val="minor"/>
      </rPr>
      <t>= K</t>
    </r>
    <r>
      <rPr>
        <vertAlign val="subscript"/>
        <sz val="10"/>
        <color theme="1"/>
        <rFont val="Calibri"/>
        <family val="2"/>
        <scheme val="minor"/>
      </rPr>
      <t>observed</t>
    </r>
    <r>
      <rPr>
        <sz val="10"/>
        <color theme="1"/>
        <rFont val="Calibri"/>
        <family val="2"/>
        <scheme val="minor"/>
      </rPr>
      <t xml:space="preserve"> / S</t>
    </r>
    <r>
      <rPr>
        <vertAlign val="subscript"/>
        <sz val="10"/>
        <color theme="1"/>
        <rFont val="Calibri"/>
        <family val="2"/>
        <scheme val="minor"/>
      </rPr>
      <t>total</t>
    </r>
  </si>
  <si>
    <r>
      <t>Design Safety Factor, S</t>
    </r>
    <r>
      <rPr>
        <vertAlign val="subscript"/>
        <sz val="10"/>
        <color theme="1"/>
        <rFont val="Calibri"/>
        <family val="2"/>
        <scheme val="minor"/>
      </rPr>
      <t>B</t>
    </r>
    <r>
      <rPr>
        <sz val="10"/>
        <color theme="1"/>
        <rFont val="Calibri"/>
        <family val="2"/>
        <scheme val="minor"/>
      </rPr>
      <t xml:space="preserve"> = </t>
    </r>
    <r>
      <rPr>
        <sz val="10"/>
        <color theme="1"/>
        <rFont val="Symbol"/>
        <family val="1"/>
        <charset val="2"/>
      </rPr>
      <t>S</t>
    </r>
    <r>
      <rPr>
        <sz val="10"/>
        <color theme="1"/>
        <rFont val="Calibri"/>
        <family val="2"/>
        <scheme val="minor"/>
      </rPr>
      <t>p</t>
    </r>
  </si>
  <si>
    <t>Table D.5‑1: Suitability Assessment Related Considerations for Infiltration Facility Safety Factors</t>
  </si>
  <si>
    <t>Consideration</t>
  </si>
  <si>
    <t>High Concern – 3 points</t>
  </si>
  <si>
    <t>Medium Concern – 2 points</t>
  </si>
  <si>
    <t>Low Concern – 1 point</t>
  </si>
  <si>
    <t>Assessment methods</t>
  </si>
  <si>
    <t>(see explanation below)</t>
  </si>
  <si>
    <t>Use of soil survey maps or simple texture analysis to estimate short-term infiltration rates</t>
  </si>
  <si>
    <t>Use of well permeameter or borehole methods without accompanying continuous boring log</t>
  </si>
  <si>
    <t>Relatively sparse testing with direct infiltration methods</t>
  </si>
  <si>
    <t>Use of well permeameter or borehole methods with accompanying continuous boring log</t>
  </si>
  <si>
    <t>Direct measurement of infiltration area with localized infiltration measurement methods (e.g., infiltrometer)</t>
  </si>
  <si>
    <t>Moderate spatial resolution</t>
  </si>
  <si>
    <t>or</t>
  </si>
  <si>
    <t>Texture Class</t>
  </si>
  <si>
    <t>Silty and clayey soils with significant fines</t>
  </si>
  <si>
    <t>Loamy soils</t>
  </si>
  <si>
    <t>Granular to slightly loamy soils</t>
  </si>
  <si>
    <t>Highly variable soils indicated from site assessment, or</t>
  </si>
  <si>
    <t>Unknown variability</t>
  </si>
  <si>
    <t>Soil borings/test pits indicate moderately homogeneous soils</t>
  </si>
  <si>
    <t>Soil borings/test pits indicate relatively homogeneous soils</t>
  </si>
  <si>
    <t>Depth to groundwater/ impervious layer</t>
  </si>
  <si>
    <t>&lt;5 ft below facility bottom</t>
  </si>
  <si>
    <t>5-15 ft below facility bottom</t>
  </si>
  <si>
    <t>&gt;15 below facility bottom</t>
  </si>
  <si>
    <t>1 - Localized (i.e., small scale) testing refers to methods such as the double-ring infiltrometer and borehole tests. A relatively high resolution generally means two or more tests directly within the proposed BMP’s footprint.</t>
  </si>
  <si>
    <t>2 - Extensive infiltration testing refers to methods that include excavating a significant portion of the proposed infiltration area, filling the excavation with water, and monitoring drawdown. The excavation should be to the depth of the proposed infiltration surface and ideally be at least 30 to 100 square feet.</t>
  </si>
  <si>
    <r>
      <t xml:space="preserve">Direct measurement with localized (i.e., small-scale) infiltration testing methods </t>
    </r>
    <r>
      <rPr>
        <u/>
        <sz val="10"/>
        <color theme="1"/>
        <rFont val="Calibri"/>
        <family val="2"/>
        <scheme val="minor"/>
      </rPr>
      <t>at relatively high resolution</t>
    </r>
    <r>
      <rPr>
        <vertAlign val="superscript"/>
        <sz val="10"/>
        <color theme="1"/>
        <rFont val="Calibri"/>
        <family val="2"/>
        <scheme val="minor"/>
      </rPr>
      <t>1</t>
    </r>
  </si>
  <si>
    <r>
      <t>Use of extensive test pit infiltration measurement methods</t>
    </r>
    <r>
      <rPr>
        <vertAlign val="superscript"/>
        <sz val="10"/>
        <color theme="1"/>
        <rFont val="Calibri"/>
        <family val="2"/>
        <scheme val="minor"/>
      </rPr>
      <t>2</t>
    </r>
  </si>
  <si>
    <r>
      <t>Factor Value</t>
    </r>
    <r>
      <rPr>
        <vertAlign val="superscript"/>
        <sz val="10"/>
        <color theme="1"/>
        <rFont val="Calibri"/>
        <family val="2"/>
        <scheme val="minor"/>
      </rPr>
      <t>1</t>
    </r>
    <r>
      <rPr>
        <sz val="10"/>
        <color theme="1"/>
        <rFont val="Calibri"/>
        <family val="2"/>
        <scheme val="minor"/>
      </rPr>
      <t xml:space="preserve"> (v)</t>
    </r>
  </si>
  <si>
    <t>1. Factor values are assigned per Table D.5-1 in the BMP Design Manual.</t>
  </si>
  <si>
    <t>1a</t>
  </si>
  <si>
    <t>Total DCV of tributary DMAs</t>
  </si>
  <si>
    <t>1b</t>
  </si>
  <si>
    <t>Remaining DCV after implementing retention BMPs (Line 1a - Line 1b)</t>
  </si>
  <si>
    <t>Initial Information</t>
  </si>
  <si>
    <r>
      <t>ft</t>
    </r>
    <r>
      <rPr>
        <vertAlign val="superscript"/>
        <sz val="11"/>
        <color theme="1"/>
        <rFont val="Calibri"/>
        <family val="2"/>
        <scheme val="minor"/>
      </rPr>
      <t>3</t>
    </r>
  </si>
  <si>
    <r>
      <t>ft</t>
    </r>
    <r>
      <rPr>
        <vertAlign val="superscript"/>
        <sz val="11"/>
        <color theme="1"/>
        <rFont val="Calibri"/>
        <family val="2"/>
        <scheme val="minor"/>
      </rPr>
      <t>2</t>
    </r>
  </si>
  <si>
    <t>in</t>
  </si>
  <si>
    <t>hr</t>
  </si>
  <si>
    <t>BMP ID</t>
  </si>
  <si>
    <t>IDs of Tribuary DMAs</t>
  </si>
  <si>
    <t>IDs of Retention BMPs Treating the Same DMAs</t>
  </si>
  <si>
    <t>Volume reduction from implementation of retention BMPs</t>
  </si>
  <si>
    <t>7*</t>
  </si>
  <si>
    <t>Proposed Footprint of the BMP = Maximum(Minimum(Line 21, Line 23), Line 26)**</t>
  </si>
  <si>
    <t>Adjusted Runoff Factor for drainage area, as calculated using DMA Summary Worksheet.  If multiple DMAs drain to the BMP, use the weighted average Runoff Factor from those DMAs, and show the weighted average calculation on a separate sheet.</t>
  </si>
  <si>
    <t>DCV (from DMA Summary Worksheet)</t>
  </si>
  <si>
    <t>ft</t>
  </si>
  <si>
    <r>
      <t>1.</t>
    </r>
    <r>
      <rPr>
        <sz val="7"/>
        <color theme="1"/>
        <rFont val="Times New Roman"/>
        <family val="1"/>
      </rPr>
      <t xml:space="preserve">         </t>
    </r>
    <r>
      <rPr>
        <sz val="11"/>
        <color theme="1"/>
        <rFont val="Calibri"/>
        <family val="2"/>
        <scheme val="minor"/>
      </rPr>
      <t>Compute DCV using DMA Summary Worksheet.</t>
    </r>
  </si>
  <si>
    <r>
      <t>2.</t>
    </r>
    <r>
      <rPr>
        <sz val="7"/>
        <color theme="1"/>
        <rFont val="Calibri"/>
        <family val="2"/>
        <scheme val="minor"/>
      </rPr>
      <t xml:space="preserve">         </t>
    </r>
    <r>
      <rPr>
        <sz val="12"/>
        <color theme="1"/>
        <rFont val="Calibri"/>
        <family val="2"/>
        <scheme val="minor"/>
      </rPr>
      <t>Estimate design infiltration rate using Worksheet D.5-1.</t>
    </r>
  </si>
  <si>
    <r>
      <t>Post-Project Surface Type
(</t>
    </r>
    <r>
      <rPr>
        <b/>
        <i/>
        <sz val="11"/>
        <color theme="0" tint="-4.9989318521683403E-2"/>
        <rFont val="Calibri"/>
        <family val="2"/>
        <scheme val="minor"/>
      </rPr>
      <t>See Table B.1-1</t>
    </r>
    <r>
      <rPr>
        <b/>
        <sz val="11"/>
        <color theme="0" tint="-4.9989318521683403E-2"/>
        <rFont val="Calibri"/>
        <family val="2"/>
        <scheme val="minor"/>
      </rPr>
      <t>)</t>
    </r>
  </si>
  <si>
    <r>
      <t>Area of Surface Type
(ft</t>
    </r>
    <r>
      <rPr>
        <b/>
        <vertAlign val="superscript"/>
        <sz val="11"/>
        <color theme="0" tint="-4.9989318521683403E-2"/>
        <rFont val="Calibri"/>
        <family val="2"/>
        <scheme val="minor"/>
      </rPr>
      <t>2</t>
    </r>
    <r>
      <rPr>
        <b/>
        <sz val="11"/>
        <color theme="0" tint="-4.9989318521683403E-2"/>
        <rFont val="Calibri"/>
        <family val="2"/>
        <scheme val="minor"/>
      </rPr>
      <t>)</t>
    </r>
  </si>
  <si>
    <r>
      <t>Post-Project Surface Runoff Factor (</t>
    </r>
    <r>
      <rPr>
        <b/>
        <i/>
        <sz val="11"/>
        <color theme="0" tint="-4.9989318521683403E-2"/>
        <rFont val="Calibri"/>
        <family val="2"/>
        <scheme val="minor"/>
      </rPr>
      <t>C</t>
    </r>
    <r>
      <rPr>
        <b/>
        <sz val="11"/>
        <color theme="0" tint="-4.9989318521683403E-2"/>
        <rFont val="Calibri"/>
        <family val="2"/>
        <scheme val="minor"/>
      </rPr>
      <t>)
(</t>
    </r>
    <r>
      <rPr>
        <b/>
        <i/>
        <sz val="11"/>
        <color theme="0" tint="-4.9989318521683403E-2"/>
        <rFont val="Calibri"/>
        <family val="2"/>
        <scheme val="minor"/>
      </rPr>
      <t>See Table B.1-1</t>
    </r>
    <r>
      <rPr>
        <b/>
        <sz val="11"/>
        <color theme="0" tint="-4.9989318521683403E-2"/>
        <rFont val="Calibri"/>
        <family val="2"/>
        <scheme val="minor"/>
      </rPr>
      <t>)</t>
    </r>
  </si>
  <si>
    <r>
      <t>Runoff Reduction from Site Design BMPs
(</t>
    </r>
    <r>
      <rPr>
        <b/>
        <i/>
        <sz val="11"/>
        <color theme="0" tint="-4.9989318521683403E-2"/>
        <rFont val="Calibri"/>
        <family val="2"/>
        <scheme val="minor"/>
      </rPr>
      <t>Select Only One</t>
    </r>
    <r>
      <rPr>
        <b/>
        <sz val="11"/>
        <color theme="0" tint="-4.9989318521683403E-2"/>
        <rFont val="Calibri"/>
        <family val="2"/>
        <scheme val="minor"/>
      </rPr>
      <t>)</t>
    </r>
  </si>
  <si>
    <r>
      <t>Tribuary Impervious/ Receiving Pervious Area Ratio</t>
    </r>
    <r>
      <rPr>
        <b/>
        <vertAlign val="superscript"/>
        <sz val="11"/>
        <color theme="0" tint="-4.9989318521683403E-2"/>
        <rFont val="Calibri"/>
        <family val="2"/>
        <scheme val="minor"/>
      </rPr>
      <t>1</t>
    </r>
  </si>
  <si>
    <r>
      <rPr>
        <b/>
        <i/>
        <sz val="11"/>
        <color theme="0" tint="-4.9989318521683403E-2"/>
        <rFont val="Calibri"/>
        <family val="2"/>
        <scheme val="minor"/>
      </rPr>
      <t>C</t>
    </r>
    <r>
      <rPr>
        <b/>
        <sz val="11"/>
        <color theme="0" tint="-4.9989318521683403E-2"/>
        <rFont val="Calibri"/>
        <family val="2"/>
        <scheme val="minor"/>
      </rPr>
      <t xml:space="preserve"> Factor Adjustment</t>
    </r>
    <r>
      <rPr>
        <b/>
        <vertAlign val="superscript"/>
        <sz val="11"/>
        <color theme="0" tint="-4.9989318521683403E-2"/>
        <rFont val="Calibri"/>
        <family val="2"/>
        <scheme val="minor"/>
      </rPr>
      <t>2</t>
    </r>
    <r>
      <rPr>
        <b/>
        <sz val="11"/>
        <color theme="0" tint="-4.9989318521683403E-2"/>
        <rFont val="Calibri"/>
        <family val="2"/>
        <scheme val="minor"/>
      </rPr>
      <t xml:space="preserve"> (</t>
    </r>
    <r>
      <rPr>
        <b/>
        <i/>
        <sz val="11"/>
        <color theme="0" tint="-4.9989318521683403E-2"/>
        <rFont val="Calibri"/>
        <family val="2"/>
        <scheme val="minor"/>
      </rPr>
      <t>See Table B.2-1</t>
    </r>
    <r>
      <rPr>
        <b/>
        <sz val="11"/>
        <color theme="0" tint="-4.9989318521683403E-2"/>
        <rFont val="Calibri"/>
        <family val="2"/>
        <scheme val="minor"/>
      </rPr>
      <t>)</t>
    </r>
  </si>
  <si>
    <r>
      <t xml:space="preserve">Final </t>
    </r>
    <r>
      <rPr>
        <b/>
        <i/>
        <sz val="11"/>
        <color theme="0" tint="-4.9989318521683403E-2"/>
        <rFont val="Calibri"/>
        <family val="2"/>
        <scheme val="minor"/>
      </rPr>
      <t xml:space="preserve">C </t>
    </r>
    <r>
      <rPr>
        <b/>
        <sz val="11"/>
        <color theme="0" tint="-4.9989318521683403E-2"/>
        <rFont val="Calibri"/>
        <family val="2"/>
        <scheme val="minor"/>
      </rPr>
      <t>Factor</t>
    </r>
  </si>
  <si>
    <r>
      <t>Street Tree Volume Reduction</t>
    </r>
    <r>
      <rPr>
        <b/>
        <vertAlign val="superscript"/>
        <sz val="11"/>
        <color theme="0" tint="-4.9989318521683403E-2"/>
        <rFont val="Calibri"/>
        <family val="2"/>
        <scheme val="minor"/>
      </rPr>
      <t>3</t>
    </r>
    <r>
      <rPr>
        <b/>
        <sz val="11"/>
        <color theme="0" tint="-4.9989318521683403E-2"/>
        <rFont val="Calibri"/>
        <family val="2"/>
        <scheme val="minor"/>
      </rPr>
      <t xml:space="preserve"> (ft</t>
    </r>
    <r>
      <rPr>
        <b/>
        <vertAlign val="superscript"/>
        <sz val="11"/>
        <color theme="0" tint="-4.9989318521683403E-2"/>
        <rFont val="Calibri"/>
        <family val="2"/>
        <scheme val="minor"/>
      </rPr>
      <t>3</t>
    </r>
    <r>
      <rPr>
        <b/>
        <sz val="11"/>
        <color theme="0" tint="-4.9989318521683403E-2"/>
        <rFont val="Calibri"/>
        <family val="2"/>
        <scheme val="minor"/>
      </rPr>
      <t>)</t>
    </r>
  </si>
  <si>
    <r>
      <t>Rain Barrel Volume Reduction</t>
    </r>
    <r>
      <rPr>
        <b/>
        <vertAlign val="superscript"/>
        <sz val="11"/>
        <color theme="0" tint="-4.9989318521683403E-2"/>
        <rFont val="Calibri"/>
        <family val="2"/>
        <scheme val="minor"/>
      </rPr>
      <t>4</t>
    </r>
    <r>
      <rPr>
        <b/>
        <sz val="11"/>
        <color theme="0" tint="-4.9989318521683403E-2"/>
        <rFont val="Calibri"/>
        <family val="2"/>
        <scheme val="minor"/>
      </rPr>
      <t xml:space="preserve"> (ft</t>
    </r>
    <r>
      <rPr>
        <b/>
        <vertAlign val="superscript"/>
        <sz val="11"/>
        <color theme="0" tint="-4.9989318521683403E-2"/>
        <rFont val="Calibri"/>
        <family val="2"/>
        <scheme val="minor"/>
      </rPr>
      <t>3</t>
    </r>
    <r>
      <rPr>
        <b/>
        <sz val="11"/>
        <color theme="0" tint="-4.9989318521683403E-2"/>
        <rFont val="Calibri"/>
        <family val="2"/>
        <scheme val="minor"/>
      </rPr>
      <t>)</t>
    </r>
  </si>
  <si>
    <r>
      <t xml:space="preserve">5. DCV = (Final C Factor) x (85th Percentile Rainfall)/12 x (Area of Surface Type) - (Street Tree Volume Reduction) - (Rain Barrel Volume Reduction).  Note that </t>
    </r>
    <r>
      <rPr>
        <u/>
        <sz val="10"/>
        <color theme="1"/>
        <rFont val="Calibri"/>
        <family val="2"/>
        <scheme val="minor"/>
      </rPr>
      <t>only one</t>
    </r>
    <r>
      <rPr>
        <sz val="10"/>
        <color theme="1"/>
        <rFont val="Calibri"/>
        <family val="2"/>
        <scheme val="minor"/>
      </rPr>
      <t xml:space="preserve"> Site Design volume reduction credit can be applied for each area, however.  For example, runoff dispersion and rain barrel volume reduction cannot both be claimed for the same line item area.</t>
    </r>
  </si>
  <si>
    <t>Example</t>
  </si>
  <si>
    <r>
      <t>Design Capture Volume (DCV)</t>
    </r>
    <r>
      <rPr>
        <b/>
        <vertAlign val="superscript"/>
        <sz val="11"/>
        <color theme="0" tint="-4.9989318521683403E-2"/>
        <rFont val="Calibri"/>
        <family val="2"/>
        <scheme val="minor"/>
      </rPr>
      <t>5</t>
    </r>
    <r>
      <rPr>
        <b/>
        <sz val="11"/>
        <color theme="0" tint="-4.9989318521683403E-2"/>
        <rFont val="Calibri"/>
        <family val="2"/>
        <scheme val="minor"/>
      </rPr>
      <t xml:space="preserve">
(ft</t>
    </r>
    <r>
      <rPr>
        <b/>
        <vertAlign val="superscript"/>
        <sz val="11"/>
        <color theme="0" tint="-4.9989318521683403E-2"/>
        <rFont val="Calibri"/>
        <family val="2"/>
        <scheme val="minor"/>
      </rPr>
      <t>3</t>
    </r>
    <r>
      <rPr>
        <b/>
        <sz val="11"/>
        <color theme="0" tint="-4.9989318521683403E-2"/>
        <rFont val="Calibri"/>
        <family val="2"/>
        <scheme val="minor"/>
      </rPr>
      <t>)</t>
    </r>
  </si>
  <si>
    <t>Rain Barrels (SD-8)</t>
  </si>
  <si>
    <r>
      <t xml:space="preserve">4. To be granted a credit here, rain barrels must meet the standards described in Section B.2 and fact sheet SD-8.  Enter credit in cubic feet, </t>
    </r>
    <r>
      <rPr>
        <u/>
        <sz val="10"/>
        <color theme="1"/>
        <rFont val="Calibri"/>
        <family val="2"/>
        <scheme val="minor"/>
      </rPr>
      <t>not</t>
    </r>
    <r>
      <rPr>
        <sz val="10"/>
        <color theme="1"/>
        <rFont val="Calibri"/>
        <family val="2"/>
        <scheme val="minor"/>
      </rPr>
      <t xml:space="preserve"> gallons (7.48 gal = 1 cf).</t>
    </r>
  </si>
  <si>
    <t>Impervious: Drains to Pervious</t>
  </si>
  <si>
    <t>Impervious: Drains to Rain Barrel</t>
  </si>
  <si>
    <t>None Claimed</t>
  </si>
  <si>
    <t>1.45 acre DMA (1.05 acre impervious, 0.4 acre pervious), type B soil.  0.8 acre of impervious area drains to the pervious area, 0.05 acre drains to rain barrel.  0.2 acre of impervious area drains directly to drainage system.</t>
  </si>
  <si>
    <t>1.0 acre of impervious area drains to the pervious natural area.  The natural area meets the BMP Design Manual standards (at least 10 ft wide, slope &lt; 5%).  0.05 acre of impervious area drains to two 50 gallon rain barrels.  No runoff reduction site design BMPs (runoff dispersion, street trees, or rain barrels) are applied to 0.2 acre of impervious area, which drains directly to the drainage system (storm drain or curb gutter).</t>
  </si>
  <si>
    <t xml:space="preserve">Weighted Average C Factor for DMA </t>
  </si>
  <si>
    <r>
      <t>Total DCV for DMA (ft</t>
    </r>
    <r>
      <rPr>
        <b/>
        <vertAlign val="superscript"/>
        <sz val="11"/>
        <color theme="1"/>
        <rFont val="Calibri"/>
        <family val="2"/>
        <scheme val="minor"/>
      </rPr>
      <t>3</t>
    </r>
    <r>
      <rPr>
        <b/>
        <sz val="11"/>
        <color theme="1"/>
        <rFont val="Calibri"/>
        <family val="2"/>
        <scheme val="minor"/>
      </rPr>
      <t xml:space="preserve">) </t>
    </r>
  </si>
  <si>
    <r>
      <t>Total DMA Area (ft</t>
    </r>
    <r>
      <rPr>
        <b/>
        <vertAlign val="superscript"/>
        <sz val="11"/>
        <color theme="1"/>
        <rFont val="Calibri"/>
        <family val="2"/>
        <scheme val="minor"/>
      </rPr>
      <t>2</t>
    </r>
    <r>
      <rPr>
        <b/>
        <sz val="11"/>
        <color theme="1"/>
        <rFont val="Calibri"/>
        <family val="2"/>
        <scheme val="minor"/>
      </rPr>
      <t xml:space="preserve">) </t>
    </r>
  </si>
  <si>
    <t>Impervious: No Runoff Reduction</t>
  </si>
  <si>
    <t>BMP Type</t>
  </si>
  <si>
    <t>3. See BMP Design Manual Section 5.2.3.  If this option is selected, the site design BMPs must be shown to achieve a DCV of 0 using the DMA Summary Worksheet.</t>
  </si>
  <si>
    <t>Structural BMP ID(s) that Provide Hydromodification (Flow) Control</t>
  </si>
  <si>
    <r>
      <t>Notes</t>
    </r>
    <r>
      <rPr>
        <sz val="10"/>
        <color theme="1"/>
        <rFont val="Calibri"/>
        <family val="2"/>
        <scheme val="minor"/>
      </rPr>
      <t xml:space="preserve">
* Line 7 is used to estimate the amount of volume retained by the BMP. Update assumed surface area in Line 7 until its equivalent to the required biofiltration footprint (either Line 21 or Line 23)
** This formula means that the footprint of the BMP can be set as the smaller of either Option 1 (Line 21) or Option 2 (Line 23), as long as that number is not any smaller than the minimum BMP footprint (Line 26).  If both Line 21 and Line 23 are less than Line 26, the BMP footprint size dictated by Line 26 must be used.</t>
    </r>
  </si>
  <si>
    <t>Note</t>
  </si>
  <si>
    <t>1. See BMP Design Manual Section 5.2.1 for characteristics required to qualify.</t>
  </si>
  <si>
    <t>2. See BMP Design Manual Section 5.2.2 for characteristics required to qualify.</t>
  </si>
  <si>
    <r>
      <t>Suitability Assessment Safety Factor, S</t>
    </r>
    <r>
      <rPr>
        <vertAlign val="subscript"/>
        <sz val="10"/>
        <color theme="1"/>
        <rFont val="Calibri"/>
        <family val="2"/>
        <scheme val="minor"/>
      </rPr>
      <t>A</t>
    </r>
    <r>
      <rPr>
        <sz val="10"/>
        <color theme="1"/>
        <rFont val="Calibri"/>
        <family val="2"/>
        <scheme val="minor"/>
      </rPr>
      <t xml:space="preserve"> = </t>
    </r>
    <r>
      <rPr>
        <sz val="10"/>
        <color theme="1"/>
        <rFont val="Symbol"/>
        <family val="1"/>
        <charset val="2"/>
      </rPr>
      <t>S</t>
    </r>
    <r>
      <rPr>
        <sz val="10"/>
        <color theme="1"/>
        <rFont val="Calibri"/>
        <family val="2"/>
        <scheme val="minor"/>
      </rPr>
      <t>p</t>
    </r>
  </si>
  <si>
    <t>Form I-9</t>
  </si>
  <si>
    <t>Form I-9/Worksheet D.5‑1: Factor of Safety and Design Infiltration Rate Worksheet</t>
  </si>
  <si>
    <t>1. I.e., disturbed soils that have been amended and aerated to promote water retention characteristics equivalent to undisturbed native topsoil.</t>
  </si>
  <si>
    <r>
      <t>DMA Total Area (ft</t>
    </r>
    <r>
      <rPr>
        <b/>
        <vertAlign val="superscript"/>
        <sz val="11"/>
        <color theme="0" tint="-4.9989318521683403E-2"/>
        <rFont val="Calibri"/>
        <family val="2"/>
        <scheme val="minor"/>
      </rPr>
      <t>2</t>
    </r>
    <r>
      <rPr>
        <b/>
        <sz val="11"/>
        <color theme="0" tint="-4.9989318521683403E-2"/>
        <rFont val="Calibri"/>
        <family val="2"/>
        <scheme val="minor"/>
      </rPr>
      <t>)</t>
    </r>
  </si>
  <si>
    <r>
      <t>DMA Impervious Area (ft</t>
    </r>
    <r>
      <rPr>
        <b/>
        <vertAlign val="superscript"/>
        <sz val="11"/>
        <color theme="0" tint="-4.9989318521683403E-2"/>
        <rFont val="Calibri"/>
        <family val="2"/>
        <scheme val="minor"/>
      </rPr>
      <t>2</t>
    </r>
    <r>
      <rPr>
        <b/>
        <sz val="11"/>
        <color theme="0" tint="-4.9989318521683403E-2"/>
        <rFont val="Calibri"/>
        <family val="2"/>
        <scheme val="minor"/>
      </rPr>
      <t>)</t>
    </r>
  </si>
  <si>
    <t>DMA % Impervious (Must be &lt;5%)</t>
  </si>
  <si>
    <t>All Vegetation Is Native and/or Non-Invasive, Drought-Tolerant Vegetation not Requiring Regular Use of Pesticides and Fertilizers
(Y/N)</t>
  </si>
  <si>
    <r>
      <t>Soil Is Undisturbed Native Topsoil or Equivalent</t>
    </r>
    <r>
      <rPr>
        <b/>
        <vertAlign val="superscript"/>
        <sz val="11"/>
        <color theme="0" tint="-4.9989318521683403E-2"/>
        <rFont val="Calibri"/>
        <family val="2"/>
        <scheme val="minor"/>
      </rPr>
      <t xml:space="preserve">1
</t>
    </r>
    <r>
      <rPr>
        <b/>
        <sz val="11"/>
        <color theme="0" tint="-4.9989318521683403E-2"/>
        <rFont val="Calibri"/>
        <family val="2"/>
        <scheme val="minor"/>
      </rPr>
      <t>(Y/N)</t>
    </r>
  </si>
  <si>
    <r>
      <t>Impervious Area Is not Hydraulically Connected to Other Impervious Areas</t>
    </r>
    <r>
      <rPr>
        <b/>
        <vertAlign val="superscript"/>
        <sz val="11"/>
        <color theme="0" tint="-4.9989318521683403E-2"/>
        <rFont val="Calibri"/>
        <family val="2"/>
        <scheme val="minor"/>
      </rPr>
      <t xml:space="preserve">2
</t>
    </r>
    <r>
      <rPr>
        <b/>
        <sz val="11"/>
        <color theme="0" tint="-4.9989318521683403E-2"/>
        <rFont val="Calibri"/>
        <family val="2"/>
        <scheme val="minor"/>
      </rPr>
      <t>(Y/N)</t>
    </r>
  </si>
  <si>
    <t>Does not Drain to a Structural Pollutant Control BMP
(Y/N)</t>
  </si>
  <si>
    <t>2. Impervious area that is part of the storm water conveyance system, such as brow ditches, is exempted from this requirement.  If storm water conveyance is the only impervious area within the DMA that is hydraulically connected to other impervious areas, this question can still be marked as "Y".</t>
  </si>
  <si>
    <t>DMA Area Abuts the Perimeter of the Site
(Y/N)</t>
  </si>
  <si>
    <r>
      <t>DMA Total Area (ft</t>
    </r>
    <r>
      <rPr>
        <b/>
        <vertAlign val="superscript"/>
        <sz val="11"/>
        <color theme="0" tint="-4.9989318521683403E-2"/>
        <rFont val="Calibri"/>
        <family val="2"/>
        <scheme val="minor"/>
      </rPr>
      <t>2</t>
    </r>
    <r>
      <rPr>
        <b/>
        <sz val="11"/>
        <color theme="0" tint="-4.9989318521683403E-2"/>
        <rFont val="Calibri"/>
        <family val="2"/>
        <scheme val="minor"/>
      </rPr>
      <t>)
(Must be &lt;250 ft</t>
    </r>
    <r>
      <rPr>
        <b/>
        <vertAlign val="superscript"/>
        <sz val="11"/>
        <color theme="0" tint="-4.9989318521683403E-2"/>
        <rFont val="Calibri"/>
        <family val="2"/>
        <scheme val="minor"/>
      </rPr>
      <t>2</t>
    </r>
    <r>
      <rPr>
        <b/>
        <sz val="11"/>
        <color theme="0" tint="-4.9989318521683403E-2"/>
        <rFont val="Calibri"/>
        <family val="2"/>
        <scheme val="minor"/>
      </rPr>
      <t>)</t>
    </r>
  </si>
  <si>
    <t>Is not Hydraulically Connected to Another De Minimis DMA
(Y/N)</t>
  </si>
  <si>
    <r>
      <t>Total Added/Replaced Impervious Area</t>
    </r>
    <r>
      <rPr>
        <b/>
        <vertAlign val="superscript"/>
        <sz val="11"/>
        <color theme="1"/>
        <rFont val="Calibri"/>
        <family val="2"/>
        <scheme val="minor"/>
      </rPr>
      <t>2</t>
    </r>
    <r>
      <rPr>
        <b/>
        <sz val="11"/>
        <color theme="1"/>
        <rFont val="Calibri"/>
        <family val="2"/>
        <scheme val="minor"/>
      </rPr>
      <t xml:space="preserve"> (ft</t>
    </r>
    <r>
      <rPr>
        <b/>
        <vertAlign val="superscript"/>
        <sz val="11"/>
        <color theme="1"/>
        <rFont val="Calibri"/>
        <family val="2"/>
        <scheme val="minor"/>
      </rPr>
      <t>2</t>
    </r>
    <r>
      <rPr>
        <b/>
        <sz val="11"/>
        <color theme="1"/>
        <rFont val="Calibri"/>
        <family val="2"/>
        <scheme val="minor"/>
      </rPr>
      <t xml:space="preserve">) </t>
    </r>
  </si>
  <si>
    <t>2. This total is for the entire project, not just for the de minimis DMAs.</t>
  </si>
  <si>
    <r>
      <t>De Minimis Area/Impervious Area</t>
    </r>
    <r>
      <rPr>
        <b/>
        <vertAlign val="superscript"/>
        <sz val="11"/>
        <color theme="1"/>
        <rFont val="Calibri"/>
        <family val="2"/>
        <scheme val="minor"/>
      </rPr>
      <t>3</t>
    </r>
    <r>
      <rPr>
        <b/>
        <sz val="11"/>
        <color theme="1"/>
        <rFont val="Calibri"/>
        <family val="2"/>
        <scheme val="minor"/>
      </rPr>
      <t xml:space="preserve"> (%) </t>
    </r>
  </si>
  <si>
    <r>
      <t>Sum of De Minimis DMA Areas (ft</t>
    </r>
    <r>
      <rPr>
        <b/>
        <vertAlign val="superscript"/>
        <sz val="11"/>
        <color theme="1"/>
        <rFont val="Calibri"/>
        <family val="2"/>
        <scheme val="minor"/>
      </rPr>
      <t>2</t>
    </r>
    <r>
      <rPr>
        <b/>
        <sz val="11"/>
        <color theme="1"/>
        <rFont val="Calibri"/>
        <family val="2"/>
        <scheme val="minor"/>
      </rPr>
      <t xml:space="preserve">) </t>
    </r>
  </si>
  <si>
    <t>3. This percentage is calculated as (Sum of De Minimis DMA Areas)/(Total Added/Replaced Impervious Area for the entire project).  The percentage must be less than 2% to meet BMP Design Manual Requirements.</t>
  </si>
  <si>
    <r>
      <t>Explanation of Why Capturing or Treating Runoff Is not Feasible and How Site Design BMPs Have Been Used to the Maximum Extent Practicable</t>
    </r>
    <r>
      <rPr>
        <b/>
        <vertAlign val="superscript"/>
        <sz val="11"/>
        <color theme="0" tint="-4.9989318521683403E-2"/>
        <rFont val="Calibri"/>
        <family val="2"/>
        <scheme val="minor"/>
      </rPr>
      <t>1</t>
    </r>
  </si>
  <si>
    <t>1. The explanation indicates why, due to topography and/or land ownership constraints, site design BMP implementation to make the DMA self-retaining, site layout to make the DMA self-mitigating, and structural BMP construction to treat the DCV are all technically infeasible.</t>
  </si>
  <si>
    <t>(All de minimis DMAs should be listed in one table using the above format.  Add additional rows as needed.)</t>
  </si>
  <si>
    <t>(All self-mitigating DMAs should be listed in one table using the above format. Add additional rows as needed.)</t>
  </si>
  <si>
    <t>DMA(s) draining to BMP</t>
  </si>
  <si>
    <t>Construction Plan Sheet No(s).</t>
  </si>
  <si>
    <t>Pollutant Control</t>
  </si>
  <si>
    <t>Hydromodification Control</t>
  </si>
  <si>
    <t>Structural BMP Types:</t>
  </si>
  <si>
    <r>
      <t>·</t>
    </r>
    <r>
      <rPr>
        <sz val="7"/>
        <color theme="1"/>
        <rFont val="Times New Roman"/>
        <family val="1"/>
      </rPr>
      <t xml:space="preserve">         </t>
    </r>
    <r>
      <rPr>
        <sz val="10"/>
        <color theme="1"/>
        <rFont val="Calibri"/>
        <family val="2"/>
      </rPr>
      <t>Harvest and use (HU-1)</t>
    </r>
  </si>
  <si>
    <r>
      <t>·</t>
    </r>
    <r>
      <rPr>
        <sz val="7"/>
        <color theme="1"/>
        <rFont val="Times New Roman"/>
        <family val="1"/>
      </rPr>
      <t xml:space="preserve">         </t>
    </r>
    <r>
      <rPr>
        <sz val="10"/>
        <color theme="1"/>
        <rFont val="Calibri"/>
        <family val="2"/>
      </rPr>
      <t>Infiltration basin (INF-1)</t>
    </r>
  </si>
  <si>
    <r>
      <t>·</t>
    </r>
    <r>
      <rPr>
        <sz val="7"/>
        <color theme="1"/>
        <rFont val="Times New Roman"/>
        <family val="1"/>
      </rPr>
      <t xml:space="preserve">         </t>
    </r>
    <r>
      <rPr>
        <sz val="10"/>
        <color theme="1"/>
        <rFont val="Calibri"/>
        <family val="2"/>
      </rPr>
      <t>Bioretention (INF-2)</t>
    </r>
  </si>
  <si>
    <r>
      <t>·</t>
    </r>
    <r>
      <rPr>
        <sz val="7"/>
        <color theme="1"/>
        <rFont val="Times New Roman"/>
        <family val="1"/>
      </rPr>
      <t xml:space="preserve">         </t>
    </r>
    <r>
      <rPr>
        <sz val="10"/>
        <color theme="1"/>
        <rFont val="Calibri"/>
        <family val="2"/>
      </rPr>
      <t>Permeable pavement (INF-3)</t>
    </r>
  </si>
  <si>
    <r>
      <t>·</t>
    </r>
    <r>
      <rPr>
        <sz val="7"/>
        <color theme="1"/>
        <rFont val="Times New Roman"/>
        <family val="1"/>
      </rPr>
      <t xml:space="preserve">         </t>
    </r>
    <r>
      <rPr>
        <sz val="10"/>
        <color theme="1"/>
        <rFont val="Calibri"/>
        <family val="2"/>
      </rPr>
      <t>Biofiltration with partial retention (PR-1)</t>
    </r>
  </si>
  <si>
    <r>
      <t>·</t>
    </r>
    <r>
      <rPr>
        <sz val="7"/>
        <color theme="1"/>
        <rFont val="Times New Roman"/>
        <family val="1"/>
      </rPr>
      <t xml:space="preserve">   </t>
    </r>
    <r>
      <rPr>
        <sz val="10"/>
        <color theme="1"/>
        <rFont val="Calibri"/>
        <family val="2"/>
      </rPr>
      <t>Biofiltration (without retention) (BF-1)</t>
    </r>
  </si>
  <si>
    <r>
      <t>·</t>
    </r>
    <r>
      <rPr>
        <sz val="7"/>
        <color theme="1"/>
        <rFont val="Times New Roman"/>
        <family val="1"/>
      </rPr>
      <t xml:space="preserve">   </t>
    </r>
    <r>
      <rPr>
        <sz val="10"/>
        <color theme="1"/>
        <rFont val="Calibri"/>
        <family val="2"/>
      </rPr>
      <t>Biofiltration with Nutrient Sensitive Media Design (BF-2)</t>
    </r>
  </si>
  <si>
    <r>
      <t>·</t>
    </r>
    <r>
      <rPr>
        <sz val="7"/>
        <color theme="1"/>
        <rFont val="Times New Roman"/>
        <family val="1"/>
      </rPr>
      <t xml:space="preserve">   </t>
    </r>
    <r>
      <rPr>
        <sz val="10"/>
        <color theme="1"/>
        <rFont val="Calibri"/>
        <family val="2"/>
      </rPr>
      <t>Detention pond or vault for hydromodification management</t>
    </r>
  </si>
  <si>
    <r>
      <t>·</t>
    </r>
    <r>
      <rPr>
        <sz val="7"/>
        <color theme="1"/>
        <rFont val="Times New Roman"/>
        <family val="1"/>
      </rPr>
      <t xml:space="preserve">   </t>
    </r>
    <r>
      <rPr>
        <sz val="10"/>
        <color theme="1"/>
        <rFont val="Calibri"/>
        <family val="2"/>
      </rPr>
      <t>Other (describe)</t>
    </r>
  </si>
  <si>
    <r>
      <t>·</t>
    </r>
    <r>
      <rPr>
        <sz val="7"/>
        <color theme="1"/>
        <rFont val="Times New Roman"/>
        <family val="1"/>
      </rPr>
      <t xml:space="preserve">         </t>
    </r>
    <r>
      <rPr>
        <sz val="10"/>
        <color theme="1"/>
        <rFont val="Calibri"/>
        <family val="2"/>
      </rPr>
      <t>Proprietary Biofiltration (BF-3) can only be used if it meets the requirements of Appendix F</t>
    </r>
  </si>
  <si>
    <r>
      <t>·</t>
    </r>
    <r>
      <rPr>
        <sz val="7"/>
        <color theme="1"/>
        <rFont val="Times New Roman"/>
        <family val="1"/>
      </rPr>
      <t xml:space="preserve">         </t>
    </r>
    <r>
      <rPr>
        <sz val="10"/>
        <color theme="1"/>
        <rFont val="Calibri"/>
        <family val="2"/>
      </rPr>
      <t>Flow-thru treatment control BMPs, unless used solely for pre-treatment, may only be used as part of an alternative compliance program.  See Section 1.8 of the BMP Design Manual for more information.</t>
    </r>
  </si>
  <si>
    <t>BMP ID No.</t>
  </si>
  <si>
    <t>Infiltration basin (INF-1)</t>
  </si>
  <si>
    <t>Bioretention (INF-2)</t>
  </si>
  <si>
    <t>Permeable pavement (INF-3)</t>
  </si>
  <si>
    <t>Biofiltration with partial retention (PR-1)</t>
  </si>
  <si>
    <t>Biofiltration (without retention) (BF-1)</t>
  </si>
  <si>
    <t>Biofiltration with Nutrient Sensitive Media Design (BF-2)</t>
  </si>
  <si>
    <t>Detention pond or vault for hydromodification management</t>
  </si>
  <si>
    <t>Harvest and use (HU-1)</t>
  </si>
  <si>
    <r>
      <t xml:space="preserve">Pre-treatment BMPs
</t>
    </r>
    <r>
      <rPr>
        <i/>
        <sz val="11"/>
        <color theme="1"/>
        <rFont val="Calibri"/>
        <family val="2"/>
        <scheme val="minor"/>
      </rPr>
      <t>All structural BMPs that will be used for pre-treatment purposes only are described below, including the type of BMP and which of the BMPs from the table above it provides pre-treatment for.  Sizing calculations are included in Appendix E.</t>
    </r>
  </si>
  <si>
    <r>
      <t xml:space="preserve">Structural BMP Type 
</t>
    </r>
    <r>
      <rPr>
        <i/>
        <sz val="11"/>
        <color theme="0"/>
        <rFont val="Calibri"/>
        <family val="2"/>
        <scheme val="minor"/>
      </rPr>
      <t>(Select from the list below this table)</t>
    </r>
  </si>
  <si>
    <t>Table 6. Structural BMP Summary Table</t>
  </si>
  <si>
    <r>
      <t>No BMPs: Self-Mitigating DMA</t>
    </r>
    <r>
      <rPr>
        <b/>
        <vertAlign val="superscript"/>
        <sz val="11"/>
        <color rgb="FFF2F2F2"/>
        <rFont val="Calibri"/>
        <family val="2"/>
        <scheme val="minor"/>
      </rPr>
      <t>1</t>
    </r>
    <r>
      <rPr>
        <b/>
        <sz val="11"/>
        <color rgb="FFF2F2F2"/>
        <rFont val="Calibri"/>
        <family val="2"/>
        <scheme val="minor"/>
      </rPr>
      <t xml:space="preserve"> </t>
    </r>
  </si>
  <si>
    <r>
      <t xml:space="preserve">No BMPs: </t>
    </r>
    <r>
      <rPr>
        <b/>
        <i/>
        <sz val="11"/>
        <color rgb="FFF2F2F2"/>
        <rFont val="Calibri"/>
        <family val="2"/>
        <scheme val="minor"/>
      </rPr>
      <t>De Minimis</t>
    </r>
    <r>
      <rPr>
        <b/>
        <sz val="11"/>
        <color rgb="FFF2F2F2"/>
        <rFont val="Calibri"/>
        <family val="2"/>
        <scheme val="minor"/>
      </rPr>
      <t xml:space="preserve"> DMA</t>
    </r>
    <r>
      <rPr>
        <b/>
        <vertAlign val="superscript"/>
        <sz val="11"/>
        <color rgb="FFF2F2F2"/>
        <rFont val="Calibri"/>
        <family val="2"/>
        <scheme val="minor"/>
      </rPr>
      <t>2</t>
    </r>
  </si>
  <si>
    <r>
      <t>Self-Retaining DMA Treated Using Only Site Design</t>
    </r>
    <r>
      <rPr>
        <b/>
        <vertAlign val="superscript"/>
        <sz val="11"/>
        <color rgb="FFF2F2F2"/>
        <rFont val="Calibri"/>
        <family val="2"/>
        <scheme val="minor"/>
      </rPr>
      <t>3</t>
    </r>
  </si>
  <si>
    <t>Table 4. DMA Summary</t>
  </si>
  <si>
    <t>POC ID</t>
  </si>
  <si>
    <t>Receiving Water Body</t>
  </si>
  <si>
    <r>
      <t>Low Flow Threshold</t>
    </r>
    <r>
      <rPr>
        <b/>
        <vertAlign val="superscript"/>
        <sz val="11"/>
        <color theme="0" tint="-4.9989318521683403E-2"/>
        <rFont val="Calibri"/>
        <family val="2"/>
        <scheme val="minor"/>
      </rPr>
      <t>1</t>
    </r>
  </si>
  <si>
    <t>1. Possible values are 0.1Q2, 0.3Q2, and 0.5Q2.  Any value other than 0.1Q2 must be supported by channel assessment data.  See BMP Design Manual Chapter 6.</t>
  </si>
  <si>
    <r>
      <t>0.1Q</t>
    </r>
    <r>
      <rPr>
        <vertAlign val="subscript"/>
        <sz val="11"/>
        <color theme="1"/>
        <rFont val="Calibri"/>
        <family val="2"/>
        <scheme val="minor"/>
      </rPr>
      <t>2</t>
    </r>
  </si>
  <si>
    <r>
      <t>0.3Q</t>
    </r>
    <r>
      <rPr>
        <vertAlign val="subscript"/>
        <sz val="11"/>
        <color theme="1"/>
        <rFont val="Calibri"/>
        <family val="2"/>
        <scheme val="minor"/>
      </rPr>
      <t>2</t>
    </r>
  </si>
  <si>
    <r>
      <t>0.5Q</t>
    </r>
    <r>
      <rPr>
        <vertAlign val="subscript"/>
        <sz val="11"/>
        <color theme="1"/>
        <rFont val="Calibri"/>
        <family val="2"/>
        <scheme val="minor"/>
      </rPr>
      <t>2</t>
    </r>
  </si>
  <si>
    <t>DMA IDs that Drain to the POC</t>
  </si>
  <si>
    <r>
      <t>Area of DMAs Draining to POC (ft</t>
    </r>
    <r>
      <rPr>
        <b/>
        <vertAlign val="superscript"/>
        <sz val="11"/>
        <color theme="0" tint="-4.9989318521683403E-2"/>
        <rFont val="Calibri"/>
        <family val="2"/>
        <scheme val="minor"/>
      </rPr>
      <t>2</t>
    </r>
    <r>
      <rPr>
        <b/>
        <sz val="11"/>
        <color theme="0" tint="-4.9989318521683403E-2"/>
        <rFont val="Calibri"/>
        <family val="2"/>
        <scheme val="minor"/>
      </rPr>
      <t>)</t>
    </r>
  </si>
  <si>
    <t>(All POCs should be listed in one table using the above format. Add additional rows as needed.)</t>
  </si>
  <si>
    <t>Table 5. Hydromodification Points of Compliance (POC) Summary</t>
  </si>
  <si>
    <t>Purpose(s)</t>
  </si>
  <si>
    <t>Appendix C.1. Self-Mitigating DMAs</t>
  </si>
  <si>
    <t>Appendix C.2. De Minimis DMAs</t>
  </si>
  <si>
    <t>Appendix C.3 DMA Design Capture Volume Calcuations</t>
  </si>
  <si>
    <t>Additional Notes Documenting Rationale for Runoff Reduction from Site Design BMPs</t>
  </si>
</sst>
</file>

<file path=xl/styles.xml><?xml version="1.0" encoding="utf-8"?>
<styleSheet xmlns="http://schemas.openxmlformats.org/spreadsheetml/2006/main">
  <fonts count="38">
    <font>
      <sz val="11"/>
      <color theme="1"/>
      <name val="Calibri"/>
      <family val="2"/>
      <scheme val="minor"/>
    </font>
    <font>
      <b/>
      <sz val="11"/>
      <color theme="1"/>
      <name val="Calibri"/>
      <family val="2"/>
      <scheme val="minor"/>
    </font>
    <font>
      <sz val="11"/>
      <color rgb="FFFF0000"/>
      <name val="Calibri"/>
      <family val="2"/>
      <scheme val="minor"/>
    </font>
    <font>
      <b/>
      <vertAlign val="superscript"/>
      <sz val="11"/>
      <color theme="1"/>
      <name val="Calibri"/>
      <family val="2"/>
      <scheme val="minor"/>
    </font>
    <font>
      <b/>
      <sz val="11"/>
      <color rgb="FFFF0000"/>
      <name val="Calibri"/>
      <family val="2"/>
      <scheme val="minor"/>
    </font>
    <font>
      <b/>
      <sz val="11"/>
      <name val="Calibri"/>
      <family val="2"/>
      <scheme val="minor"/>
    </font>
    <font>
      <sz val="11"/>
      <name val="Calibri"/>
      <family val="2"/>
      <scheme val="minor"/>
    </font>
    <font>
      <i/>
      <sz val="11"/>
      <color rgb="FFFF0000"/>
      <name val="Calibri"/>
      <family val="2"/>
      <scheme val="minor"/>
    </font>
    <font>
      <u/>
      <sz val="11"/>
      <color theme="1"/>
      <name val="Calibri"/>
      <family val="2"/>
      <scheme val="minor"/>
    </font>
    <font>
      <sz val="10"/>
      <color theme="1"/>
      <name val="Calibri"/>
      <family val="2"/>
      <scheme val="minor"/>
    </font>
    <font>
      <u/>
      <sz val="10"/>
      <color theme="1"/>
      <name val="Calibri"/>
      <family val="2"/>
      <scheme val="minor"/>
    </font>
    <font>
      <b/>
      <sz val="10"/>
      <color theme="1"/>
      <name val="Calibri"/>
      <family val="2"/>
      <scheme val="minor"/>
    </font>
    <font>
      <b/>
      <sz val="11"/>
      <color rgb="FFFFFFFF"/>
      <name val="Calibri"/>
      <family val="2"/>
      <scheme val="minor"/>
    </font>
    <font>
      <sz val="7"/>
      <color theme="1"/>
      <name val="Times New Roman"/>
      <family val="1"/>
    </font>
    <font>
      <b/>
      <u/>
      <sz val="12"/>
      <color theme="1"/>
      <name val="Calibri"/>
      <family val="2"/>
      <scheme val="minor"/>
    </font>
    <font>
      <sz val="12"/>
      <color theme="1"/>
      <name val="Calibri"/>
      <family val="2"/>
      <scheme val="minor"/>
    </font>
    <font>
      <sz val="7"/>
      <color theme="1"/>
      <name val="Calibri"/>
      <family val="2"/>
      <scheme val="minor"/>
    </font>
    <font>
      <b/>
      <sz val="14"/>
      <color rgb="FFFFFFFF"/>
      <name val="Calibri"/>
      <family val="2"/>
      <scheme val="minor"/>
    </font>
    <font>
      <b/>
      <sz val="12"/>
      <color rgb="FFFFFFFF"/>
      <name val="Calibri"/>
      <family val="2"/>
      <scheme val="minor"/>
    </font>
    <font>
      <b/>
      <sz val="12"/>
      <color theme="1"/>
      <name val="Calibri"/>
      <family val="2"/>
      <scheme val="minor"/>
    </font>
    <font>
      <sz val="8"/>
      <color theme="1"/>
      <name val="Calibri"/>
      <family val="2"/>
      <scheme val="minor"/>
    </font>
    <font>
      <vertAlign val="subscript"/>
      <sz val="10"/>
      <color theme="1"/>
      <name val="Calibri"/>
      <family val="2"/>
      <scheme val="minor"/>
    </font>
    <font>
      <vertAlign val="subscript"/>
      <sz val="11"/>
      <color theme="1"/>
      <name val="Calibri"/>
      <family val="2"/>
      <scheme val="minor"/>
    </font>
    <font>
      <sz val="10"/>
      <color theme="1"/>
      <name val="Symbol"/>
      <family val="1"/>
      <charset val="2"/>
    </font>
    <font>
      <b/>
      <sz val="10"/>
      <color rgb="FFFFFFFF"/>
      <name val="Calibri"/>
      <family val="2"/>
      <scheme val="minor"/>
    </font>
    <font>
      <vertAlign val="superscript"/>
      <sz val="10"/>
      <color theme="1"/>
      <name val="Calibri"/>
      <family val="2"/>
      <scheme val="minor"/>
    </font>
    <font>
      <vertAlign val="superscript"/>
      <sz val="11"/>
      <color theme="1"/>
      <name val="Calibri"/>
      <family val="2"/>
      <scheme val="minor"/>
    </font>
    <font>
      <b/>
      <sz val="11"/>
      <color theme="0" tint="-4.9989318521683403E-2"/>
      <name val="Calibri"/>
      <family val="2"/>
      <scheme val="minor"/>
    </font>
    <font>
      <b/>
      <i/>
      <sz val="11"/>
      <color theme="0" tint="-4.9989318521683403E-2"/>
      <name val="Calibri"/>
      <family val="2"/>
      <scheme val="minor"/>
    </font>
    <font>
      <b/>
      <vertAlign val="superscript"/>
      <sz val="11"/>
      <color theme="0" tint="-4.9989318521683403E-2"/>
      <name val="Calibri"/>
      <family val="2"/>
      <scheme val="minor"/>
    </font>
    <font>
      <b/>
      <sz val="11"/>
      <color theme="0"/>
      <name val="Calibri"/>
      <family val="2"/>
      <scheme val="minor"/>
    </font>
    <font>
      <i/>
      <sz val="11"/>
      <color theme="1"/>
      <name val="Calibri"/>
      <family val="2"/>
      <scheme val="minor"/>
    </font>
    <font>
      <sz val="10"/>
      <color theme="1"/>
      <name val="Calibri"/>
      <family val="2"/>
    </font>
    <font>
      <b/>
      <sz val="10"/>
      <color theme="0"/>
      <name val="Calibri"/>
      <family val="2"/>
      <scheme val="minor"/>
    </font>
    <font>
      <i/>
      <sz val="11"/>
      <color theme="0"/>
      <name val="Calibri"/>
      <family val="2"/>
      <scheme val="minor"/>
    </font>
    <font>
      <b/>
      <sz val="11"/>
      <color rgb="FFF2F2F2"/>
      <name val="Calibri"/>
      <family val="2"/>
      <scheme val="minor"/>
    </font>
    <font>
      <b/>
      <vertAlign val="superscript"/>
      <sz val="11"/>
      <color rgb="FFF2F2F2"/>
      <name val="Calibri"/>
      <family val="2"/>
      <scheme val="minor"/>
    </font>
    <font>
      <b/>
      <i/>
      <sz val="11"/>
      <color rgb="FFF2F2F2"/>
      <name val="Calibri"/>
      <family val="2"/>
      <scheme val="minor"/>
    </font>
  </fonts>
  <fills count="6">
    <fill>
      <patternFill patternType="none"/>
    </fill>
    <fill>
      <patternFill patternType="gray125"/>
    </fill>
    <fill>
      <patternFill patternType="solid">
        <fgColor rgb="FF548DD4"/>
        <bgColor indexed="64"/>
      </patternFill>
    </fill>
    <fill>
      <patternFill patternType="solid">
        <fgColor rgb="FFC6D9F1"/>
        <bgColor indexed="64"/>
      </patternFill>
    </fill>
    <fill>
      <patternFill patternType="solid">
        <fgColor theme="4" tint="0.59999389629810485"/>
        <bgColor indexed="64"/>
      </patternFill>
    </fill>
    <fill>
      <patternFill patternType="solid">
        <fgColor theme="4" tint="0.79995117038483843"/>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auto="1"/>
      </top>
      <bottom style="thin">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diagonal/>
    </border>
    <border>
      <left/>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rgb="FF000000"/>
      </left>
      <right style="medium">
        <color rgb="FF000000"/>
      </right>
      <top style="medium">
        <color indexed="64"/>
      </top>
      <bottom style="thick">
        <color indexed="64"/>
      </bottom>
      <diagonal/>
    </border>
    <border>
      <left/>
      <right style="medium">
        <color rgb="FF000000"/>
      </right>
      <top style="medium">
        <color indexed="64"/>
      </top>
      <bottom style="thick">
        <color indexed="64"/>
      </bottom>
      <diagonal/>
    </border>
    <border>
      <left style="medium">
        <color rgb="FF000000"/>
      </left>
      <right style="medium">
        <color rgb="FF000000"/>
      </right>
      <top/>
      <bottom style="medium">
        <color rgb="FF000000"/>
      </bottom>
      <diagonal/>
    </border>
    <border>
      <left style="medium">
        <color rgb="FF000000"/>
      </left>
      <right style="medium">
        <color rgb="FF000000"/>
      </right>
      <top/>
      <bottom/>
      <diagonal/>
    </border>
    <border>
      <left/>
      <right style="medium">
        <color rgb="FF000000"/>
      </right>
      <top/>
      <bottom style="medium">
        <color rgb="FF000000"/>
      </bottom>
      <diagonal/>
    </border>
    <border>
      <left/>
      <right style="medium">
        <color rgb="FF000000"/>
      </right>
      <top/>
      <bottom/>
      <diagonal/>
    </border>
    <border>
      <left style="medium">
        <color rgb="FF000000"/>
      </left>
      <right style="medium">
        <color rgb="FF000000"/>
      </right>
      <top style="medium">
        <color rgb="FF000000"/>
      </top>
      <bottom/>
      <diagonal/>
    </border>
    <border>
      <left/>
      <right/>
      <top style="medium">
        <color rgb="FF000000"/>
      </top>
      <bottom/>
      <diagonal/>
    </border>
    <border>
      <left style="thin">
        <color indexed="64"/>
      </left>
      <right/>
      <top style="thin">
        <color indexed="64"/>
      </top>
      <bottom/>
      <diagonal/>
    </border>
    <border>
      <left/>
      <right style="medium">
        <color indexed="64"/>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s>
  <cellStyleXfs count="1">
    <xf numFmtId="0" fontId="0" fillId="0" borderId="0"/>
  </cellStyleXfs>
  <cellXfs count="196">
    <xf numFmtId="0" fontId="0" fillId="0" borderId="0" xfId="0"/>
    <xf numFmtId="0" fontId="0" fillId="0" borderId="0" xfId="0" applyFont="1"/>
    <xf numFmtId="0" fontId="0" fillId="0" borderId="1" xfId="0" applyBorder="1"/>
    <xf numFmtId="0" fontId="1" fillId="0" borderId="0" xfId="0" applyFont="1"/>
    <xf numFmtId="0" fontId="4" fillId="0" borderId="0" xfId="0" applyFont="1"/>
    <xf numFmtId="0" fontId="0" fillId="0" borderId="1" xfId="0" applyBorder="1" applyAlignment="1">
      <alignment horizontal="center"/>
    </xf>
    <xf numFmtId="0" fontId="0" fillId="0" borderId="5" xfId="0" applyBorder="1" applyAlignment="1">
      <alignment horizontal="center"/>
    </xf>
    <xf numFmtId="2" fontId="0" fillId="0" borderId="1" xfId="0" applyNumberFormat="1" applyBorder="1" applyAlignment="1">
      <alignment horizontal="center"/>
    </xf>
    <xf numFmtId="0" fontId="0" fillId="0" borderId="1" xfId="0" applyNumberFormat="1" applyBorder="1" applyAlignment="1">
      <alignment horizontal="center"/>
    </xf>
    <xf numFmtId="3" fontId="0" fillId="0" borderId="1" xfId="0" applyNumberFormat="1" applyBorder="1" applyAlignment="1">
      <alignment horizontal="center"/>
    </xf>
    <xf numFmtId="3" fontId="0" fillId="0" borderId="5" xfId="0" applyNumberFormat="1" applyBorder="1" applyAlignment="1">
      <alignment horizontal="center"/>
    </xf>
    <xf numFmtId="0" fontId="5" fillId="0" borderId="0" xfId="0" applyFont="1"/>
    <xf numFmtId="0" fontId="6" fillId="0" borderId="0" xfId="0" applyFont="1"/>
    <xf numFmtId="2" fontId="0" fillId="0" borderId="1" xfId="0" applyNumberFormat="1" applyBorder="1" applyAlignment="1">
      <alignment horizontal="center" wrapText="1"/>
    </xf>
    <xf numFmtId="0" fontId="2" fillId="0" borderId="0" xfId="0" applyFont="1"/>
    <xf numFmtId="0" fontId="7" fillId="0" borderId="0" xfId="0" applyFont="1"/>
    <xf numFmtId="1" fontId="0" fillId="0" borderId="6" xfId="0" applyNumberFormat="1" applyBorder="1" applyAlignment="1">
      <alignment horizontal="center"/>
    </xf>
    <xf numFmtId="0" fontId="0" fillId="0" borderId="6" xfId="0" applyBorder="1" applyAlignment="1">
      <alignment horizontal="center"/>
    </xf>
    <xf numFmtId="0" fontId="0" fillId="0" borderId="10" xfId="0" applyBorder="1" applyAlignment="1">
      <alignment horizontal="center"/>
    </xf>
    <xf numFmtId="0" fontId="11" fillId="0" borderId="0" xfId="0" applyFont="1"/>
    <xf numFmtId="1" fontId="1" fillId="0" borderId="0" xfId="0" applyNumberFormat="1" applyFont="1" applyFill="1" applyBorder="1" applyAlignment="1">
      <alignment horizontal="center"/>
    </xf>
    <xf numFmtId="0" fontId="1" fillId="0" borderId="0" xfId="0" applyFont="1" applyAlignment="1">
      <alignment horizontal="left"/>
    </xf>
    <xf numFmtId="0" fontId="15" fillId="0" borderId="0" xfId="0" applyFont="1" applyAlignment="1">
      <alignment horizontal="justify"/>
    </xf>
    <xf numFmtId="0" fontId="15" fillId="0" borderId="13" xfId="0" applyFont="1" applyBorder="1" applyAlignment="1">
      <alignment horizontal="center" wrapText="1"/>
    </xf>
    <xf numFmtId="0" fontId="14" fillId="0" borderId="0" xfId="0" applyFont="1" applyAlignment="1"/>
    <xf numFmtId="0" fontId="15" fillId="0" borderId="0" xfId="0" applyFont="1" applyAlignment="1"/>
    <xf numFmtId="0" fontId="0" fillId="0" borderId="12" xfId="0" applyFont="1" applyBorder="1" applyAlignment="1">
      <alignment horizontal="center"/>
    </xf>
    <xf numFmtId="0" fontId="0" fillId="0" borderId="13" xfId="0" applyFont="1" applyBorder="1" applyAlignment="1">
      <alignment horizontal="center" wrapText="1"/>
    </xf>
    <xf numFmtId="0" fontId="0" fillId="0" borderId="0" xfId="0" applyFont="1" applyAlignment="1">
      <alignment wrapText="1"/>
    </xf>
    <xf numFmtId="0" fontId="20" fillId="0" borderId="0" xfId="0" applyFont="1" applyAlignment="1">
      <alignment horizontal="justify"/>
    </xf>
    <xf numFmtId="0" fontId="0" fillId="0" borderId="13" xfId="0" applyFont="1" applyBorder="1" applyAlignment="1">
      <alignment horizontal="left" wrapText="1"/>
    </xf>
    <xf numFmtId="0" fontId="0" fillId="0" borderId="7" xfId="0" applyBorder="1" applyAlignment="1">
      <alignment horizontal="left" wrapText="1"/>
    </xf>
    <xf numFmtId="0" fontId="15" fillId="0" borderId="7" xfId="0" applyFont="1" applyBorder="1" applyAlignment="1">
      <alignment wrapText="1"/>
    </xf>
    <xf numFmtId="0" fontId="0" fillId="0" borderId="7" xfId="0" applyFont="1" applyBorder="1" applyAlignment="1">
      <alignment horizontal="center"/>
    </xf>
    <xf numFmtId="0" fontId="15" fillId="0" borderId="7" xfId="0" applyFont="1" applyBorder="1" applyAlignment="1">
      <alignment horizontal="center" wrapText="1"/>
    </xf>
    <xf numFmtId="0" fontId="9" fillId="0" borderId="0" xfId="0" applyFont="1" applyAlignment="1"/>
    <xf numFmtId="0" fontId="9" fillId="0" borderId="13" xfId="0" applyFont="1" applyBorder="1" applyAlignment="1">
      <alignment horizontal="left" wrapText="1"/>
    </xf>
    <xf numFmtId="0" fontId="9" fillId="3" borderId="14" xfId="0" applyFont="1" applyFill="1" applyBorder="1" applyAlignment="1">
      <alignment horizontal="justify" wrapText="1"/>
    </xf>
    <xf numFmtId="0" fontId="9" fillId="3" borderId="13" xfId="0" applyFont="1" applyFill="1" applyBorder="1" applyAlignment="1">
      <alignment horizontal="justify" wrapText="1"/>
    </xf>
    <xf numFmtId="0" fontId="9" fillId="0" borderId="13" xfId="0" applyFont="1" applyBorder="1" applyAlignment="1">
      <alignment horizontal="justify" wrapText="1"/>
    </xf>
    <xf numFmtId="0" fontId="0" fillId="3" borderId="25" xfId="0" applyFont="1" applyFill="1" applyBorder="1" applyAlignment="1">
      <alignment wrapText="1"/>
    </xf>
    <xf numFmtId="0" fontId="24" fillId="2" borderId="23" xfId="0" applyFont="1" applyFill="1" applyBorder="1" applyAlignment="1">
      <alignment horizontal="center" wrapText="1"/>
    </xf>
    <xf numFmtId="0" fontId="24" fillId="2" borderId="24" xfId="0" applyFont="1" applyFill="1" applyBorder="1" applyAlignment="1">
      <alignment horizontal="center" wrapText="1"/>
    </xf>
    <xf numFmtId="0" fontId="9" fillId="3" borderId="26" xfId="0" applyFont="1" applyFill="1" applyBorder="1" applyAlignment="1">
      <alignment horizontal="left" wrapText="1"/>
    </xf>
    <xf numFmtId="0" fontId="9" fillId="3" borderId="28" xfId="0" applyFont="1" applyFill="1" applyBorder="1" applyAlignment="1">
      <alignment horizontal="left" wrapText="1"/>
    </xf>
    <xf numFmtId="0" fontId="9" fillId="3" borderId="27" xfId="0" applyFont="1" applyFill="1" applyBorder="1" applyAlignment="1">
      <alignment horizontal="left" wrapText="1"/>
    </xf>
    <xf numFmtId="0" fontId="9" fillId="0" borderId="25" xfId="0" applyFont="1" applyBorder="1" applyAlignment="1">
      <alignment horizontal="left" wrapText="1"/>
    </xf>
    <xf numFmtId="0" fontId="9" fillId="0" borderId="27" xfId="0" applyFont="1" applyBorder="1" applyAlignment="1">
      <alignment horizontal="left" wrapText="1"/>
    </xf>
    <xf numFmtId="0" fontId="0" fillId="0" borderId="12" xfId="0" applyBorder="1" applyAlignment="1">
      <alignment horizontal="center"/>
    </xf>
    <xf numFmtId="0" fontId="0" fillId="0" borderId="13" xfId="0" applyBorder="1" applyAlignment="1">
      <alignment horizontal="center" wrapText="1"/>
    </xf>
    <xf numFmtId="0" fontId="0" fillId="0" borderId="7" xfId="0" applyBorder="1" applyAlignment="1">
      <alignment horizontal="center" wrapText="1"/>
    </xf>
    <xf numFmtId="0" fontId="17" fillId="2" borderId="8" xfId="0" applyFont="1" applyFill="1" applyBorder="1" applyAlignment="1"/>
    <xf numFmtId="0" fontId="17" fillId="2" borderId="9" xfId="0" applyFont="1" applyFill="1" applyBorder="1" applyAlignment="1"/>
    <xf numFmtId="0" fontId="12" fillId="2" borderId="8" xfId="0" applyFont="1" applyFill="1" applyBorder="1" applyAlignment="1">
      <alignment wrapText="1"/>
    </xf>
    <xf numFmtId="0" fontId="12" fillId="2" borderId="11" xfId="0" applyFont="1" applyFill="1" applyBorder="1" applyAlignment="1">
      <alignment wrapText="1"/>
    </xf>
    <xf numFmtId="0" fontId="12" fillId="2" borderId="9" xfId="0" applyFont="1" applyFill="1" applyBorder="1" applyAlignment="1">
      <alignment wrapText="1"/>
    </xf>
    <xf numFmtId="0" fontId="1" fillId="4" borderId="7" xfId="0" applyFont="1" applyFill="1" applyBorder="1" applyAlignment="1">
      <alignment horizontal="center"/>
    </xf>
    <xf numFmtId="0" fontId="1" fillId="4" borderId="7" xfId="0" applyFont="1" applyFill="1" applyBorder="1" applyAlignment="1">
      <alignment wrapText="1"/>
    </xf>
    <xf numFmtId="0" fontId="0" fillId="0" borderId="13" xfId="0" applyBorder="1" applyAlignment="1">
      <alignment horizontal="left" wrapText="1"/>
    </xf>
    <xf numFmtId="0" fontId="27" fillId="2" borderId="2" xfId="0" applyFont="1" applyFill="1" applyBorder="1" applyAlignment="1">
      <alignment horizontal="center" wrapText="1"/>
    </xf>
    <xf numFmtId="0" fontId="27" fillId="2" borderId="1" xfId="0" applyFont="1" applyFill="1" applyBorder="1" applyAlignment="1">
      <alignment horizontal="center" wrapText="1"/>
    </xf>
    <xf numFmtId="0" fontId="27" fillId="2" borderId="3" xfId="0" applyFont="1" applyFill="1" applyBorder="1" applyAlignment="1">
      <alignment horizontal="center" wrapText="1"/>
    </xf>
    <xf numFmtId="0" fontId="0" fillId="4" borderId="7" xfId="0" applyFill="1" applyBorder="1"/>
    <xf numFmtId="0" fontId="1" fillId="4" borderId="8" xfId="0" applyFont="1" applyFill="1" applyBorder="1" applyAlignment="1">
      <alignment horizontal="right"/>
    </xf>
    <xf numFmtId="0" fontId="0" fillId="4" borderId="9" xfId="0" applyFont="1" applyFill="1" applyBorder="1" applyAlignment="1">
      <alignment horizontal="center"/>
    </xf>
    <xf numFmtId="2" fontId="0" fillId="0" borderId="6" xfId="0" applyNumberFormat="1" applyBorder="1" applyAlignment="1">
      <alignment horizontal="center"/>
    </xf>
    <xf numFmtId="0" fontId="0" fillId="0" borderId="1" xfId="0" applyBorder="1" applyAlignment="1">
      <alignment wrapText="1"/>
    </xf>
    <xf numFmtId="3" fontId="1" fillId="4" borderId="7" xfId="0" applyNumberFormat="1" applyFont="1" applyFill="1" applyBorder="1" applyAlignment="1">
      <alignment horizontal="center"/>
    </xf>
    <xf numFmtId="3" fontId="0" fillId="0" borderId="31" xfId="0" applyNumberFormat="1" applyBorder="1" applyAlignment="1">
      <alignment horizontal="center"/>
    </xf>
    <xf numFmtId="0" fontId="1" fillId="0" borderId="0" xfId="0" applyFont="1" applyFill="1" applyBorder="1" applyAlignment="1">
      <alignment wrapText="1"/>
    </xf>
    <xf numFmtId="3" fontId="0" fillId="0" borderId="0" xfId="0" applyNumberFormat="1" applyFill="1" applyBorder="1"/>
    <xf numFmtId="0" fontId="0" fillId="0" borderId="0" xfId="0" applyFill="1"/>
    <xf numFmtId="0" fontId="1" fillId="0" borderId="0" xfId="0" applyFont="1" applyFill="1"/>
    <xf numFmtId="3" fontId="1" fillId="0" borderId="0" xfId="0" applyNumberFormat="1" applyFont="1" applyFill="1" applyBorder="1" applyAlignment="1">
      <alignment horizontal="center"/>
    </xf>
    <xf numFmtId="0" fontId="1" fillId="0" borderId="0" xfId="0" applyFont="1" applyAlignment="1">
      <alignment horizontal="right"/>
    </xf>
    <xf numFmtId="0" fontId="1" fillId="0" borderId="10" xfId="0" applyFont="1" applyFill="1" applyBorder="1" applyAlignment="1">
      <alignment horizontal="right"/>
    </xf>
    <xf numFmtId="0" fontId="0" fillId="0" borderId="0" xfId="0" applyBorder="1" applyAlignment="1">
      <alignment horizontal="center"/>
    </xf>
    <xf numFmtId="0" fontId="0" fillId="0" borderId="0" xfId="0" applyBorder="1" applyAlignment="1">
      <alignment wrapText="1"/>
    </xf>
    <xf numFmtId="3" fontId="0" fillId="0" borderId="0" xfId="0" applyNumberFormat="1" applyBorder="1" applyAlignment="1">
      <alignment horizontal="center"/>
    </xf>
    <xf numFmtId="3" fontId="0" fillId="4" borderId="7" xfId="0" applyNumberFormat="1" applyFont="1" applyFill="1" applyBorder="1" applyAlignment="1">
      <alignment horizontal="center"/>
    </xf>
    <xf numFmtId="4" fontId="0" fillId="4" borderId="7" xfId="0" applyNumberFormat="1" applyFont="1" applyFill="1" applyBorder="1" applyAlignment="1">
      <alignment horizontal="center"/>
    </xf>
    <xf numFmtId="0" fontId="1" fillId="0" borderId="32" xfId="0" applyFont="1" applyFill="1" applyBorder="1" applyAlignment="1">
      <alignment horizontal="right"/>
    </xf>
    <xf numFmtId="0" fontId="11" fillId="0" borderId="0" xfId="0" applyFont="1" applyAlignment="1">
      <alignment horizontal="justify"/>
    </xf>
    <xf numFmtId="0" fontId="1" fillId="0" borderId="14" xfId="0" applyFont="1" applyFill="1" applyBorder="1" applyAlignment="1">
      <alignment horizontal="right"/>
    </xf>
    <xf numFmtId="0" fontId="23" fillId="0" borderId="0" xfId="0" applyFont="1" applyBorder="1" applyAlignment="1">
      <alignment vertical="top"/>
    </xf>
    <xf numFmtId="0" fontId="0" fillId="0" borderId="0" xfId="0" applyBorder="1" applyAlignment="1"/>
    <xf numFmtId="0" fontId="32" fillId="0" borderId="0" xfId="0" applyFont="1" applyBorder="1" applyAlignment="1">
      <alignment vertical="top"/>
    </xf>
    <xf numFmtId="0" fontId="0" fillId="0" borderId="2" xfId="0" applyBorder="1" applyAlignment="1"/>
    <xf numFmtId="0" fontId="35" fillId="2" borderId="1" xfId="0" applyFont="1" applyFill="1" applyBorder="1" applyAlignment="1">
      <alignment horizontal="center" wrapText="1"/>
    </xf>
    <xf numFmtId="0" fontId="9" fillId="0" borderId="0" xfId="0" applyFont="1" applyAlignment="1">
      <alignment wrapText="1"/>
    </xf>
    <xf numFmtId="0" fontId="33" fillId="2" borderId="1" xfId="0" applyFont="1" applyFill="1" applyBorder="1" applyAlignment="1">
      <alignment horizontal="center" textRotation="90" wrapText="1"/>
    </xf>
    <xf numFmtId="0" fontId="0" fillId="0" borderId="1" xfId="0" applyBorder="1" applyAlignment="1">
      <alignment vertical="top" wrapText="1"/>
    </xf>
    <xf numFmtId="0" fontId="0" fillId="0" borderId="0" xfId="0" applyAlignment="1">
      <alignment horizontal="left" wrapText="1"/>
    </xf>
    <xf numFmtId="0" fontId="35" fillId="2" borderId="1" xfId="0" applyFont="1" applyFill="1" applyBorder="1" applyAlignment="1">
      <alignment horizontal="center" wrapText="1"/>
    </xf>
    <xf numFmtId="0" fontId="9" fillId="0" borderId="0" xfId="0" applyFont="1" applyAlignment="1">
      <alignment horizontal="left" wrapText="1"/>
    </xf>
    <xf numFmtId="0" fontId="1" fillId="0" borderId="5" xfId="0" applyFont="1" applyBorder="1" applyAlignment="1">
      <alignment horizontal="center" vertical="top" wrapText="1"/>
    </xf>
    <xf numFmtId="0" fontId="1" fillId="0" borderId="4" xfId="0" applyFont="1" applyBorder="1" applyAlignment="1">
      <alignment horizontal="center" vertical="top" wrapText="1"/>
    </xf>
    <xf numFmtId="0" fontId="1" fillId="0" borderId="6" xfId="0" applyFont="1" applyBorder="1" applyAlignment="1">
      <alignment horizontal="center" vertical="top" wrapText="1"/>
    </xf>
    <xf numFmtId="0" fontId="0" fillId="0" borderId="1" xfId="0" applyBorder="1" applyAlignment="1">
      <alignment horizontal="center" vertical="top" wrapText="1"/>
    </xf>
    <xf numFmtId="0" fontId="0" fillId="0" borderId="0" xfId="0" applyBorder="1" applyAlignment="1">
      <alignment vertical="top" wrapText="1"/>
    </xf>
    <xf numFmtId="0" fontId="0" fillId="0" borderId="38" xfId="0" applyBorder="1" applyAlignment="1">
      <alignment vertical="top" wrapText="1"/>
    </xf>
    <xf numFmtId="0" fontId="9" fillId="0" borderId="37" xfId="0" applyFont="1" applyBorder="1" applyAlignment="1">
      <alignment vertical="top" wrapText="1"/>
    </xf>
    <xf numFmtId="0" fontId="9" fillId="0" borderId="0" xfId="0" applyFont="1" applyBorder="1" applyAlignment="1">
      <alignment vertical="top" wrapText="1"/>
    </xf>
    <xf numFmtId="0" fontId="9" fillId="0" borderId="38" xfId="0" applyFont="1" applyBorder="1" applyAlignment="1">
      <alignment vertical="top" wrapText="1"/>
    </xf>
    <xf numFmtId="0" fontId="23" fillId="0" borderId="37" xfId="0" applyFont="1" applyBorder="1" applyAlignment="1">
      <alignment vertical="top" wrapText="1"/>
    </xf>
    <xf numFmtId="0" fontId="23" fillId="0" borderId="0" xfId="0" applyFont="1" applyBorder="1" applyAlignment="1">
      <alignment vertical="top" wrapText="1"/>
    </xf>
    <xf numFmtId="0" fontId="23" fillId="0" borderId="38" xfId="0" applyFont="1" applyBorder="1" applyAlignment="1">
      <alignment vertical="top" wrapText="1"/>
    </xf>
    <xf numFmtId="0" fontId="23" fillId="0" borderId="34" xfId="0" applyFont="1" applyBorder="1" applyAlignment="1">
      <alignment vertical="top" wrapText="1"/>
    </xf>
    <xf numFmtId="0" fontId="23" fillId="0" borderId="35" xfId="0" applyFont="1" applyBorder="1" applyAlignment="1">
      <alignment vertical="top" wrapText="1"/>
    </xf>
    <xf numFmtId="0" fontId="23" fillId="0" borderId="36" xfId="0" applyFont="1" applyBorder="1" applyAlignment="1">
      <alignment vertical="top" wrapText="1"/>
    </xf>
    <xf numFmtId="0" fontId="30" fillId="2" borderId="1" xfId="0" applyFont="1" applyFill="1" applyBorder="1" applyAlignment="1">
      <alignment horizontal="center" wrapText="1"/>
    </xf>
    <xf numFmtId="0" fontId="10" fillId="0" borderId="31" xfId="0" applyFont="1" applyBorder="1" applyAlignment="1">
      <alignment vertical="top" wrapText="1"/>
    </xf>
    <xf numFmtId="0" fontId="10" fillId="0" borderId="33" xfId="0" applyFont="1" applyBorder="1" applyAlignment="1">
      <alignment vertical="top" wrapText="1"/>
    </xf>
    <xf numFmtId="0" fontId="10" fillId="0" borderId="10" xfId="0" applyFont="1" applyBorder="1" applyAlignment="1">
      <alignment vertical="top" wrapText="1"/>
    </xf>
    <xf numFmtId="0" fontId="23" fillId="0" borderId="37" xfId="0" applyFont="1" applyBorder="1" applyAlignment="1">
      <alignment horizontal="justify" vertical="top" wrapText="1"/>
    </xf>
    <xf numFmtId="0" fontId="23" fillId="0" borderId="0" xfId="0" applyFont="1" applyBorder="1" applyAlignment="1">
      <alignment horizontal="justify" vertical="top" wrapText="1"/>
    </xf>
    <xf numFmtId="0" fontId="23" fillId="0" borderId="38" xfId="0" applyFont="1" applyBorder="1" applyAlignment="1">
      <alignment horizontal="justify" vertical="top" wrapText="1"/>
    </xf>
    <xf numFmtId="0" fontId="0" fillId="0" borderId="1" xfId="0" applyBorder="1" applyAlignment="1">
      <alignment vertical="top" wrapText="1"/>
    </xf>
    <xf numFmtId="0" fontId="20" fillId="5" borderId="1" xfId="0" applyFont="1" applyFill="1" applyBorder="1" applyAlignment="1">
      <alignment vertical="top" wrapText="1"/>
    </xf>
    <xf numFmtId="0" fontId="0" fillId="0" borderId="5" xfId="0" applyBorder="1" applyAlignment="1">
      <alignment horizontal="left" wrapText="1"/>
    </xf>
    <xf numFmtId="0" fontId="0" fillId="0" borderId="4" xfId="0" applyBorder="1" applyAlignment="1">
      <alignment horizontal="left" wrapText="1"/>
    </xf>
    <xf numFmtId="0" fontId="0" fillId="0" borderId="6" xfId="0" applyBorder="1" applyAlignment="1">
      <alignment horizontal="left" wrapText="1"/>
    </xf>
    <xf numFmtId="0" fontId="17" fillId="2" borderId="8" xfId="0" applyFont="1" applyFill="1" applyBorder="1" applyAlignment="1">
      <alignment horizontal="right"/>
    </xf>
    <xf numFmtId="0" fontId="17" fillId="2" borderId="9" xfId="0" applyFont="1" applyFill="1" applyBorder="1" applyAlignment="1">
      <alignment horizontal="right"/>
    </xf>
    <xf numFmtId="0" fontId="18" fillId="2" borderId="8" xfId="0" applyFont="1" applyFill="1" applyBorder="1" applyAlignment="1">
      <alignment horizontal="center" wrapText="1"/>
    </xf>
    <xf numFmtId="0" fontId="18" fillId="2" borderId="11" xfId="0" applyFont="1" applyFill="1" applyBorder="1" applyAlignment="1">
      <alignment horizontal="center" wrapText="1"/>
    </xf>
    <xf numFmtId="0" fontId="18" fillId="2" borderId="9" xfId="0" applyFont="1" applyFill="1" applyBorder="1" applyAlignment="1">
      <alignment horizontal="center" wrapText="1"/>
    </xf>
    <xf numFmtId="0" fontId="0" fillId="0" borderId="20" xfId="0" applyFont="1" applyBorder="1" applyAlignment="1">
      <alignment horizontal="center" vertical="top"/>
    </xf>
    <xf numFmtId="0" fontId="0" fillId="0" borderId="18" xfId="0" applyFont="1" applyBorder="1" applyAlignment="1">
      <alignment horizontal="center" vertical="top"/>
    </xf>
    <xf numFmtId="0" fontId="0" fillId="0" borderId="12" xfId="0" applyFont="1" applyBorder="1" applyAlignment="1">
      <alignment horizontal="center" vertical="top"/>
    </xf>
    <xf numFmtId="0" fontId="0" fillId="0" borderId="15" xfId="0" applyFont="1" applyBorder="1" applyAlignment="1">
      <alignment horizontal="left" wrapText="1"/>
    </xf>
    <xf numFmtId="0" fontId="0" fillId="0" borderId="16" xfId="0" applyFont="1" applyBorder="1" applyAlignment="1">
      <alignment horizontal="left" wrapText="1"/>
    </xf>
    <xf numFmtId="0" fontId="0" fillId="0" borderId="17" xfId="0" applyFont="1" applyBorder="1" applyAlignment="1">
      <alignment horizontal="left" wrapText="1"/>
    </xf>
    <xf numFmtId="0" fontId="0" fillId="0" borderId="21" xfId="0" applyFont="1" applyBorder="1" applyAlignment="1">
      <alignment horizontal="left" wrapText="1"/>
    </xf>
    <xf numFmtId="0" fontId="0" fillId="0" borderId="0" xfId="0" applyFont="1" applyAlignment="1">
      <alignment horizontal="left" wrapText="1"/>
    </xf>
    <xf numFmtId="0" fontId="0" fillId="0" borderId="14" xfId="0" applyFont="1" applyBorder="1" applyAlignment="1">
      <alignment horizontal="left" wrapText="1"/>
    </xf>
    <xf numFmtId="0" fontId="0" fillId="0" borderId="22" xfId="0" applyFont="1" applyBorder="1" applyAlignment="1">
      <alignment horizontal="left" wrapText="1"/>
    </xf>
    <xf numFmtId="0" fontId="0" fillId="0" borderId="19" xfId="0" applyFont="1" applyBorder="1" applyAlignment="1">
      <alignment horizontal="left" wrapText="1"/>
    </xf>
    <xf numFmtId="0" fontId="0" fillId="0" borderId="13" xfId="0" applyFont="1" applyBorder="1" applyAlignment="1">
      <alignment horizontal="left" wrapText="1"/>
    </xf>
    <xf numFmtId="0" fontId="1" fillId="4" borderId="8" xfId="0" applyFont="1" applyFill="1" applyBorder="1" applyAlignment="1">
      <alignment horizontal="center" wrapText="1"/>
    </xf>
    <xf numFmtId="0" fontId="1" fillId="4" borderId="11" xfId="0" applyFont="1" applyFill="1" applyBorder="1" applyAlignment="1">
      <alignment horizontal="center" wrapText="1"/>
    </xf>
    <xf numFmtId="0" fontId="1" fillId="4" borderId="9" xfId="0" applyFont="1" applyFill="1" applyBorder="1" applyAlignment="1">
      <alignment horizontal="center" wrapText="1"/>
    </xf>
    <xf numFmtId="0" fontId="0" fillId="0" borderId="8" xfId="0" applyBorder="1" applyAlignment="1">
      <alignment horizontal="center" wrapText="1"/>
    </xf>
    <xf numFmtId="0" fontId="0" fillId="0" borderId="11" xfId="0" applyBorder="1" applyAlignment="1">
      <alignment horizontal="center" wrapText="1"/>
    </xf>
    <xf numFmtId="0" fontId="0" fillId="0" borderId="9" xfId="0" applyBorder="1" applyAlignment="1">
      <alignment horizontal="center" wrapText="1"/>
    </xf>
    <xf numFmtId="0" fontId="11" fillId="3" borderId="8" xfId="0" applyFont="1" applyFill="1" applyBorder="1" applyAlignment="1">
      <alignment horizontal="justify" wrapText="1"/>
    </xf>
    <xf numFmtId="0" fontId="11" fillId="3" borderId="11" xfId="0" applyFont="1" applyFill="1" applyBorder="1" applyAlignment="1">
      <alignment horizontal="justify" wrapText="1"/>
    </xf>
    <xf numFmtId="0" fontId="11" fillId="3" borderId="9" xfId="0" applyFont="1" applyFill="1" applyBorder="1" applyAlignment="1">
      <alignment horizontal="justify" wrapText="1"/>
    </xf>
    <xf numFmtId="0" fontId="9" fillId="0" borderId="15" xfId="0" applyFont="1" applyBorder="1" applyAlignment="1">
      <alignment horizontal="justify" vertical="top" wrapText="1"/>
    </xf>
    <xf numFmtId="0" fontId="9" fillId="0" borderId="16" xfId="0" applyFont="1" applyBorder="1" applyAlignment="1">
      <alignment horizontal="justify" vertical="top" wrapText="1"/>
    </xf>
    <xf numFmtId="0" fontId="9" fillId="0" borderId="17" xfId="0" applyFont="1" applyBorder="1" applyAlignment="1">
      <alignment horizontal="justify" vertical="top" wrapText="1"/>
    </xf>
    <xf numFmtId="0" fontId="9" fillId="0" borderId="21" xfId="0" applyFont="1" applyBorder="1" applyAlignment="1">
      <alignment horizontal="justify" vertical="top" wrapText="1"/>
    </xf>
    <xf numFmtId="0" fontId="9" fillId="0" borderId="0" xfId="0" applyFont="1" applyBorder="1" applyAlignment="1">
      <alignment horizontal="justify" vertical="top" wrapText="1"/>
    </xf>
    <xf numFmtId="0" fontId="9" fillId="0" borderId="14" xfId="0" applyFont="1" applyBorder="1" applyAlignment="1">
      <alignment horizontal="justify" vertical="top" wrapText="1"/>
    </xf>
    <xf numFmtId="0" fontId="9" fillId="0" borderId="22" xfId="0" applyFont="1" applyBorder="1" applyAlignment="1">
      <alignment horizontal="justify" vertical="top" wrapText="1"/>
    </xf>
    <xf numFmtId="0" fontId="9" fillId="0" borderId="19" xfId="0" applyFont="1" applyBorder="1" applyAlignment="1">
      <alignment horizontal="justify" vertical="top" wrapText="1"/>
    </xf>
    <xf numFmtId="0" fontId="9" fillId="0" borderId="13" xfId="0" applyFont="1" applyBorder="1" applyAlignment="1">
      <alignment horizontal="justify" vertical="top" wrapText="1"/>
    </xf>
    <xf numFmtId="0" fontId="9" fillId="0" borderId="8" xfId="0" applyFont="1" applyBorder="1" applyAlignment="1">
      <alignment horizontal="justify" wrapText="1"/>
    </xf>
    <xf numFmtId="0" fontId="9" fillId="0" borderId="11" xfId="0" applyFont="1" applyBorder="1" applyAlignment="1">
      <alignment horizontal="justify" wrapText="1"/>
    </xf>
    <xf numFmtId="0" fontId="9" fillId="0" borderId="9" xfId="0" applyFont="1" applyBorder="1" applyAlignment="1">
      <alignment horizontal="justify" wrapText="1"/>
    </xf>
    <xf numFmtId="0" fontId="9" fillId="0" borderId="15" xfId="0" applyFont="1" applyBorder="1" applyAlignment="1">
      <alignment horizontal="justify" wrapText="1"/>
    </xf>
    <xf numFmtId="0" fontId="9" fillId="0" borderId="16" xfId="0" applyFont="1" applyBorder="1" applyAlignment="1">
      <alignment horizontal="justify" wrapText="1"/>
    </xf>
    <xf numFmtId="0" fontId="9" fillId="0" borderId="17" xfId="0" applyFont="1" applyBorder="1" applyAlignment="1">
      <alignment horizontal="justify" wrapText="1"/>
    </xf>
    <xf numFmtId="0" fontId="9" fillId="0" borderId="22" xfId="0" applyFont="1" applyBorder="1" applyAlignment="1">
      <alignment horizontal="justify" wrapText="1"/>
    </xf>
    <xf numFmtId="0" fontId="9" fillId="0" borderId="19" xfId="0" applyFont="1" applyBorder="1" applyAlignment="1">
      <alignment horizontal="justify" wrapText="1"/>
    </xf>
    <xf numFmtId="0" fontId="9" fillId="0" borderId="13" xfId="0" applyFont="1" applyBorder="1" applyAlignment="1">
      <alignment horizontal="justify" wrapText="1"/>
    </xf>
    <xf numFmtId="0" fontId="9" fillId="0" borderId="20" xfId="0" applyFont="1" applyBorder="1" applyAlignment="1">
      <alignment horizontal="justify" wrapText="1"/>
    </xf>
    <xf numFmtId="0" fontId="9" fillId="0" borderId="18" xfId="0" applyFont="1" applyBorder="1" applyAlignment="1">
      <alignment horizontal="justify" wrapText="1"/>
    </xf>
    <xf numFmtId="0" fontId="9" fillId="0" borderId="12" xfId="0" applyFont="1" applyBorder="1" applyAlignment="1">
      <alignment horizontal="justify" wrapText="1"/>
    </xf>
    <xf numFmtId="0" fontId="17" fillId="2" borderId="8" xfId="0" applyFont="1" applyFill="1" applyBorder="1" applyAlignment="1">
      <alignment horizontal="right" wrapText="1"/>
    </xf>
    <xf numFmtId="0" fontId="17" fillId="2" borderId="11" xfId="0" applyFont="1" applyFill="1" applyBorder="1" applyAlignment="1">
      <alignment horizontal="right" wrapText="1"/>
    </xf>
    <xf numFmtId="0" fontId="17" fillId="2" borderId="9" xfId="0" applyFont="1" applyFill="1" applyBorder="1" applyAlignment="1">
      <alignment horizontal="right" wrapText="1"/>
    </xf>
    <xf numFmtId="0" fontId="12" fillId="2" borderId="8" xfId="0" applyFont="1" applyFill="1" applyBorder="1" applyAlignment="1">
      <alignment horizontal="center" wrapText="1"/>
    </xf>
    <xf numFmtId="0" fontId="12" fillId="2" borderId="11" xfId="0" applyFont="1" applyFill="1" applyBorder="1" applyAlignment="1">
      <alignment horizontal="center" wrapText="1"/>
    </xf>
    <xf numFmtId="0" fontId="12" fillId="2" borderId="9" xfId="0" applyFont="1" applyFill="1" applyBorder="1" applyAlignment="1">
      <alignment horizontal="center" wrapText="1"/>
    </xf>
    <xf numFmtId="0" fontId="9" fillId="3" borderId="15" xfId="0" applyFont="1" applyFill="1" applyBorder="1" applyAlignment="1">
      <alignment horizontal="justify" wrapText="1"/>
    </xf>
    <xf numFmtId="0" fontId="9" fillId="3" borderId="17" xfId="0" applyFont="1" applyFill="1" applyBorder="1" applyAlignment="1">
      <alignment horizontal="justify" wrapText="1"/>
    </xf>
    <xf numFmtId="0" fontId="9" fillId="3" borderId="22" xfId="0" applyFont="1" applyFill="1" applyBorder="1" applyAlignment="1">
      <alignment horizontal="justify" wrapText="1"/>
    </xf>
    <xf numFmtId="0" fontId="9" fillId="3" borderId="13" xfId="0" applyFont="1" applyFill="1" applyBorder="1" applyAlignment="1">
      <alignment horizontal="justify" wrapText="1"/>
    </xf>
    <xf numFmtId="0" fontId="9" fillId="3" borderId="20" xfId="0" applyFont="1" applyFill="1" applyBorder="1" applyAlignment="1">
      <alignment horizontal="justify" wrapText="1"/>
    </xf>
    <xf numFmtId="0" fontId="9" fillId="3" borderId="12" xfId="0" applyFont="1" applyFill="1" applyBorder="1" applyAlignment="1">
      <alignment horizontal="justify" wrapText="1"/>
    </xf>
    <xf numFmtId="0" fontId="9" fillId="3" borderId="29" xfId="0" applyFont="1" applyFill="1" applyBorder="1" applyAlignment="1">
      <alignment horizontal="left" wrapText="1"/>
    </xf>
    <xf numFmtId="0" fontId="9" fillId="3" borderId="25" xfId="0" applyFont="1" applyFill="1" applyBorder="1" applyAlignment="1">
      <alignment horizontal="left" wrapText="1"/>
    </xf>
    <xf numFmtId="0" fontId="0" fillId="0" borderId="30" xfId="0" applyFont="1" applyBorder="1" applyAlignment="1">
      <alignment horizontal="left" wrapText="1"/>
    </xf>
    <xf numFmtId="0" fontId="11" fillId="0" borderId="0" xfId="0" applyFont="1" applyAlignment="1">
      <alignment horizontal="left" wrapText="1"/>
    </xf>
    <xf numFmtId="0" fontId="0" fillId="0" borderId="8" xfId="0" applyFont="1" applyBorder="1" applyAlignment="1">
      <alignment horizontal="left" wrapText="1"/>
    </xf>
    <xf numFmtId="0" fontId="0" fillId="0" borderId="9" xfId="0" applyFont="1" applyBorder="1" applyAlignment="1">
      <alignment horizontal="left" wrapText="1"/>
    </xf>
    <xf numFmtId="0" fontId="19" fillId="3" borderId="8" xfId="0" applyFont="1" applyFill="1" applyBorder="1" applyAlignment="1">
      <alignment horizontal="left"/>
    </xf>
    <xf numFmtId="0" fontId="19" fillId="3" borderId="11" xfId="0" applyFont="1" applyFill="1" applyBorder="1" applyAlignment="1">
      <alignment horizontal="left"/>
    </xf>
    <xf numFmtId="0" fontId="19" fillId="3" borderId="9" xfId="0" applyFont="1" applyFill="1" applyBorder="1" applyAlignment="1">
      <alignment horizontal="left"/>
    </xf>
    <xf numFmtId="0" fontId="0" fillId="0" borderId="8" xfId="0" applyBorder="1" applyAlignment="1">
      <alignment horizontal="left" wrapText="1"/>
    </xf>
    <xf numFmtId="0" fontId="0" fillId="0" borderId="7" xfId="0" applyBorder="1" applyAlignment="1">
      <alignment horizontal="left" wrapText="1"/>
    </xf>
    <xf numFmtId="0" fontId="0" fillId="0" borderId="7" xfId="0" applyFont="1" applyBorder="1" applyAlignment="1">
      <alignment horizontal="left" wrapText="1"/>
    </xf>
    <xf numFmtId="0" fontId="0" fillId="0" borderId="8" xfId="0" applyFont="1" applyBorder="1" applyAlignment="1">
      <alignment horizontal="center" wrapText="1"/>
    </xf>
    <xf numFmtId="0" fontId="0" fillId="0" borderId="11" xfId="0" applyFont="1" applyBorder="1" applyAlignment="1">
      <alignment horizontal="center" wrapText="1"/>
    </xf>
    <xf numFmtId="0" fontId="0" fillId="0" borderId="9" xfId="0" applyFont="1" applyBorder="1" applyAlignment="1">
      <alignment horizontal="center" wrapText="1"/>
    </xf>
  </cellXfs>
  <cellStyles count="1">
    <cellStyle name="Normal" xfId="0" builtinId="0"/>
  </cellStyles>
  <dxfs count="0"/>
  <tableStyles count="0" defaultTableStyle="TableStyleMedium2" defaultPivotStyle="PivotStyleLight16"/>
  <colors>
    <mruColors>
      <color rgb="FF548DD4"/>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sheetPr>
    <pageSetUpPr fitToPage="1"/>
  </sheetPr>
  <dimension ref="A1:F19"/>
  <sheetViews>
    <sheetView zoomScaleNormal="100" workbookViewId="0">
      <selection activeCell="C4" sqref="C4"/>
    </sheetView>
  </sheetViews>
  <sheetFormatPr defaultRowHeight="15"/>
  <cols>
    <col min="1" max="1" width="8.5703125" customWidth="1"/>
    <col min="2" max="3" width="20.7109375" customWidth="1"/>
    <col min="4" max="4" width="12" customWidth="1"/>
    <col min="5" max="5" width="11.140625" customWidth="1"/>
    <col min="6" max="6" width="18.5703125" customWidth="1"/>
  </cols>
  <sheetData>
    <row r="1" spans="1:6">
      <c r="A1" s="11" t="s">
        <v>234</v>
      </c>
      <c r="C1" s="12"/>
    </row>
    <row r="2" spans="1:6" ht="17.25" customHeight="1">
      <c r="A2" s="77"/>
      <c r="B2" s="93" t="s">
        <v>1</v>
      </c>
      <c r="C2" s="93"/>
      <c r="D2" s="88" t="s">
        <v>2</v>
      </c>
      <c r="E2" s="88" t="s">
        <v>3</v>
      </c>
      <c r="F2" s="88" t="s">
        <v>4</v>
      </c>
    </row>
    <row r="3" spans="1:6" ht="62.25">
      <c r="A3" s="88" t="s">
        <v>0</v>
      </c>
      <c r="B3" s="88" t="s">
        <v>20</v>
      </c>
      <c r="C3" s="88" t="s">
        <v>174</v>
      </c>
      <c r="D3" s="88" t="s">
        <v>231</v>
      </c>
      <c r="E3" s="88" t="s">
        <v>232</v>
      </c>
      <c r="F3" s="88" t="s">
        <v>233</v>
      </c>
    </row>
    <row r="4" spans="1:6" ht="30" customHeight="1">
      <c r="A4" s="87"/>
      <c r="B4" s="87"/>
      <c r="C4" s="87"/>
      <c r="D4" s="87"/>
      <c r="E4" s="87"/>
      <c r="F4" s="87"/>
    </row>
    <row r="5" spans="1:6" ht="30" customHeight="1">
      <c r="A5" s="2"/>
      <c r="B5" s="2"/>
      <c r="C5" s="2"/>
      <c r="D5" s="2"/>
      <c r="E5" s="2"/>
      <c r="F5" s="2"/>
    </row>
    <row r="6" spans="1:6" ht="30" customHeight="1">
      <c r="A6" s="2"/>
      <c r="B6" s="2"/>
      <c r="C6" s="2"/>
      <c r="D6" s="2"/>
      <c r="E6" s="2"/>
      <c r="F6" s="2"/>
    </row>
    <row r="7" spans="1:6" ht="30" customHeight="1">
      <c r="A7" s="2"/>
      <c r="B7" s="2"/>
      <c r="C7" s="2"/>
      <c r="D7" s="2"/>
      <c r="E7" s="2"/>
      <c r="F7" s="2"/>
    </row>
    <row r="8" spans="1:6" ht="30" customHeight="1">
      <c r="A8" s="2"/>
      <c r="B8" s="2"/>
      <c r="C8" s="2"/>
      <c r="D8" s="2"/>
      <c r="E8" s="2"/>
      <c r="F8" s="2"/>
    </row>
    <row r="9" spans="1:6" ht="30" customHeight="1">
      <c r="A9" s="2"/>
      <c r="B9" s="2"/>
      <c r="C9" s="2"/>
      <c r="D9" s="2"/>
      <c r="E9" s="2"/>
      <c r="F9" s="2"/>
    </row>
    <row r="10" spans="1:6" ht="30" customHeight="1">
      <c r="A10" s="2"/>
      <c r="B10" s="2"/>
      <c r="C10" s="2"/>
      <c r="D10" s="2"/>
      <c r="E10" s="2"/>
      <c r="F10" s="2"/>
    </row>
    <row r="11" spans="1:6" ht="30" customHeight="1">
      <c r="A11" s="2"/>
      <c r="B11" s="2"/>
      <c r="C11" s="2"/>
      <c r="D11" s="2"/>
      <c r="E11" s="2"/>
      <c r="F11" s="2"/>
    </row>
    <row r="12" spans="1:6" ht="30" customHeight="1">
      <c r="A12" s="2"/>
      <c r="B12" s="2"/>
      <c r="C12" s="2"/>
      <c r="D12" s="2"/>
      <c r="E12" s="2"/>
      <c r="F12" s="2"/>
    </row>
    <row r="13" spans="1:6" ht="30" customHeight="1">
      <c r="A13" s="2"/>
      <c r="B13" s="2"/>
      <c r="C13" s="2"/>
      <c r="D13" s="2"/>
      <c r="E13" s="2"/>
      <c r="F13" s="2"/>
    </row>
    <row r="14" spans="1:6" ht="30" customHeight="1">
      <c r="A14" s="2"/>
      <c r="B14" s="2"/>
      <c r="C14" s="2"/>
      <c r="D14" s="2"/>
      <c r="E14" s="2"/>
      <c r="F14" s="2"/>
    </row>
    <row r="15" spans="1:6" ht="30" customHeight="1">
      <c r="A15" s="2"/>
      <c r="B15" s="2"/>
      <c r="C15" s="2"/>
      <c r="D15" s="2"/>
      <c r="E15" s="2"/>
      <c r="F15" s="2"/>
    </row>
    <row r="16" spans="1:6">
      <c r="A16" s="3" t="s">
        <v>12</v>
      </c>
    </row>
    <row r="17" spans="1:6">
      <c r="A17" t="s">
        <v>177</v>
      </c>
    </row>
    <row r="18" spans="1:6">
      <c r="A18" t="s">
        <v>178</v>
      </c>
    </row>
    <row r="19" spans="1:6" ht="30.75" customHeight="1">
      <c r="A19" s="92" t="s">
        <v>173</v>
      </c>
      <c r="B19" s="92"/>
      <c r="C19" s="92"/>
      <c r="D19" s="92"/>
      <c r="E19" s="92"/>
      <c r="F19" s="92"/>
    </row>
  </sheetData>
  <mergeCells count="2">
    <mergeCell ref="A19:F19"/>
    <mergeCell ref="B2:C2"/>
  </mergeCells>
  <pageMargins left="0.7" right="0.7" top="0.75" bottom="0.75" header="0.3" footer="0.3"/>
  <pageSetup paperSize="186" scale="69" fitToHeight="0" orientation="portrait" r:id="rId1"/>
  <headerFooter>
    <oddHeader>&amp;C&amp;12&amp;F:&amp;"-,Bold"&amp;A</oddHeader>
  </headerFooter>
</worksheet>
</file>

<file path=xl/worksheets/sheet2.xml><?xml version="1.0" encoding="utf-8"?>
<worksheet xmlns="http://schemas.openxmlformats.org/spreadsheetml/2006/main" xmlns:r="http://schemas.openxmlformats.org/officeDocument/2006/relationships">
  <dimension ref="B2:L13"/>
  <sheetViews>
    <sheetView workbookViewId="0">
      <selection activeCell="B2" sqref="B2:F11"/>
    </sheetView>
  </sheetViews>
  <sheetFormatPr defaultRowHeight="15"/>
  <cols>
    <col min="2" max="2" width="12.42578125" customWidth="1"/>
    <col min="3" max="3" width="29.28515625" customWidth="1"/>
    <col min="4" max="4" width="10.5703125" customWidth="1"/>
    <col min="5" max="5" width="25.28515625" customWidth="1"/>
    <col min="6" max="6" width="11.42578125" customWidth="1"/>
    <col min="7" max="7" width="12.28515625" customWidth="1"/>
    <col min="8" max="8" width="18.85546875" customWidth="1"/>
    <col min="9" max="9" width="16.5703125" customWidth="1"/>
    <col min="12" max="12" width="0" hidden="1" customWidth="1"/>
  </cols>
  <sheetData>
    <row r="2" spans="2:12">
      <c r="B2" s="11" t="s">
        <v>245</v>
      </c>
      <c r="C2" s="12"/>
    </row>
    <row r="3" spans="2:12" ht="90.75" customHeight="1">
      <c r="B3" s="59" t="s">
        <v>235</v>
      </c>
      <c r="C3" s="59" t="s">
        <v>236</v>
      </c>
      <c r="D3" s="59" t="s">
        <v>237</v>
      </c>
      <c r="E3" s="60" t="s">
        <v>242</v>
      </c>
      <c r="F3" s="60" t="s">
        <v>243</v>
      </c>
    </row>
    <row r="4" spans="2:12" ht="18" customHeight="1">
      <c r="B4" s="5"/>
      <c r="C4" s="66"/>
      <c r="D4" s="9"/>
      <c r="E4" s="7"/>
      <c r="F4" s="13"/>
      <c r="L4" t="s">
        <v>239</v>
      </c>
    </row>
    <row r="5" spans="2:12" ht="18" customHeight="1">
      <c r="B5" s="5"/>
      <c r="C5" s="66"/>
      <c r="D5" s="9"/>
      <c r="E5" s="7"/>
      <c r="F5" s="13"/>
      <c r="L5" t="s">
        <v>240</v>
      </c>
    </row>
    <row r="6" spans="2:12" ht="18" customHeight="1">
      <c r="B6" s="5"/>
      <c r="C6" s="66"/>
      <c r="D6" s="9"/>
      <c r="E6" s="7"/>
      <c r="F6" s="13"/>
      <c r="L6" t="s">
        <v>241</v>
      </c>
    </row>
    <row r="7" spans="2:12" ht="18" customHeight="1">
      <c r="B7" s="5"/>
      <c r="C7" s="66"/>
      <c r="D7" s="9"/>
      <c r="E7" s="7"/>
      <c r="F7" s="13"/>
    </row>
    <row r="8" spans="2:12" ht="18" customHeight="1">
      <c r="B8" s="5"/>
      <c r="C8" s="66"/>
      <c r="D8" s="9"/>
      <c r="E8" s="7"/>
      <c r="F8" s="13"/>
    </row>
    <row r="9" spans="2:12" ht="18" customHeight="1">
      <c r="B9" s="5"/>
      <c r="C9" s="66"/>
      <c r="D9" s="10"/>
      <c r="E9" s="7"/>
      <c r="F9" s="13"/>
    </row>
    <row r="10" spans="2:12">
      <c r="B10" s="19" t="s">
        <v>176</v>
      </c>
    </row>
    <row r="11" spans="2:12" ht="28.5" customHeight="1">
      <c r="B11" s="94" t="s">
        <v>238</v>
      </c>
      <c r="C11" s="94"/>
      <c r="D11" s="94"/>
      <c r="E11" s="94"/>
      <c r="F11" s="94"/>
      <c r="G11" s="89"/>
      <c r="H11" s="89"/>
      <c r="I11" s="89"/>
    </row>
    <row r="13" spans="2:12">
      <c r="B13" s="15" t="s">
        <v>244</v>
      </c>
    </row>
  </sheetData>
  <mergeCells count="1">
    <mergeCell ref="B11:F11"/>
  </mergeCells>
  <dataValidations count="1">
    <dataValidation type="list" allowBlank="1" showInputMessage="1" showErrorMessage="1" sqref="D4:D9">
      <formula1>$L$4:$L$6</formula1>
    </dataValidation>
  </dataValidation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dimension ref="B4:Q35"/>
  <sheetViews>
    <sheetView workbookViewId="0">
      <selection activeCell="B2" sqref="B2:F11"/>
    </sheetView>
  </sheetViews>
  <sheetFormatPr defaultRowHeight="15"/>
  <cols>
    <col min="3" max="3" width="29.42578125" customWidth="1"/>
    <col min="4" max="4" width="12.42578125" customWidth="1"/>
    <col min="5" max="5" width="5" customWidth="1"/>
    <col min="6" max="6" width="6.140625" customWidth="1"/>
    <col min="7" max="7" width="13.5703125" customWidth="1"/>
    <col min="8" max="8" width="12.42578125" customWidth="1"/>
    <col min="13" max="13" width="0" hidden="1" customWidth="1"/>
  </cols>
  <sheetData>
    <row r="4" spans="2:17">
      <c r="B4" s="21" t="s">
        <v>230</v>
      </c>
    </row>
    <row r="5" spans="2:17" ht="15" customHeight="1">
      <c r="B5" s="110" t="s">
        <v>219</v>
      </c>
      <c r="C5" s="110" t="s">
        <v>229</v>
      </c>
      <c r="D5" s="110"/>
      <c r="E5" s="110" t="s">
        <v>246</v>
      </c>
      <c r="F5" s="110"/>
      <c r="G5" s="110" t="s">
        <v>203</v>
      </c>
      <c r="H5" s="110" t="s">
        <v>204</v>
      </c>
    </row>
    <row r="6" spans="2:17" ht="84.75" customHeight="1">
      <c r="B6" s="110"/>
      <c r="C6" s="110"/>
      <c r="D6" s="110"/>
      <c r="E6" s="90" t="s">
        <v>205</v>
      </c>
      <c r="F6" s="90" t="s">
        <v>206</v>
      </c>
      <c r="G6" s="110"/>
      <c r="H6" s="110"/>
    </row>
    <row r="7" spans="2:17">
      <c r="B7" s="91"/>
      <c r="C7" s="117"/>
      <c r="D7" s="117"/>
      <c r="E7" s="91"/>
      <c r="F7" s="91"/>
      <c r="G7" s="91"/>
      <c r="H7" s="91"/>
    </row>
    <row r="8" spans="2:17">
      <c r="B8" s="91"/>
      <c r="C8" s="117"/>
      <c r="D8" s="117"/>
      <c r="E8" s="91"/>
      <c r="F8" s="91"/>
      <c r="G8" s="91"/>
      <c r="H8" s="91"/>
    </row>
    <row r="9" spans="2:17">
      <c r="B9" s="91"/>
      <c r="C9" s="117"/>
      <c r="D9" s="117"/>
      <c r="E9" s="91"/>
      <c r="F9" s="91"/>
      <c r="G9" s="91"/>
      <c r="H9" s="91"/>
      <c r="M9" s="86" t="s">
        <v>227</v>
      </c>
      <c r="N9" s="84"/>
      <c r="O9" s="85"/>
      <c r="P9" s="85"/>
      <c r="Q9" s="85"/>
    </row>
    <row r="10" spans="2:17">
      <c r="B10" s="91"/>
      <c r="C10" s="117"/>
      <c r="D10" s="117"/>
      <c r="E10" s="91"/>
      <c r="F10" s="91"/>
      <c r="G10" s="91"/>
      <c r="H10" s="91"/>
      <c r="M10" s="86" t="s">
        <v>220</v>
      </c>
      <c r="N10" s="84"/>
      <c r="O10" s="85"/>
      <c r="P10" s="85"/>
      <c r="Q10" s="85"/>
    </row>
    <row r="11" spans="2:17">
      <c r="B11" s="91"/>
      <c r="C11" s="117"/>
      <c r="D11" s="117"/>
      <c r="E11" s="91"/>
      <c r="F11" s="91"/>
      <c r="G11" s="91"/>
      <c r="H11" s="91"/>
      <c r="M11" s="86" t="s">
        <v>221</v>
      </c>
      <c r="N11" s="84"/>
      <c r="O11" s="85"/>
      <c r="P11" s="85"/>
      <c r="Q11" s="85"/>
    </row>
    <row r="12" spans="2:17">
      <c r="B12" s="91"/>
      <c r="C12" s="117"/>
      <c r="D12" s="117"/>
      <c r="E12" s="91"/>
      <c r="F12" s="91"/>
      <c r="G12" s="91"/>
      <c r="H12" s="91"/>
      <c r="M12" s="86" t="s">
        <v>222</v>
      </c>
      <c r="N12" s="84"/>
      <c r="O12" s="85"/>
      <c r="P12" s="85"/>
      <c r="Q12" s="85"/>
    </row>
    <row r="13" spans="2:17">
      <c r="B13" s="91"/>
      <c r="C13" s="117"/>
      <c r="D13" s="117"/>
      <c r="E13" s="91"/>
      <c r="F13" s="91"/>
      <c r="G13" s="91"/>
      <c r="H13" s="91"/>
      <c r="M13" s="86" t="s">
        <v>223</v>
      </c>
      <c r="N13" s="84"/>
      <c r="O13" s="85"/>
      <c r="P13" s="85"/>
      <c r="Q13" s="85"/>
    </row>
    <row r="14" spans="2:17">
      <c r="B14" s="91"/>
      <c r="C14" s="117"/>
      <c r="D14" s="117"/>
      <c r="E14" s="91"/>
      <c r="F14" s="91"/>
      <c r="G14" s="91"/>
      <c r="H14" s="91"/>
      <c r="M14" s="86" t="s">
        <v>224</v>
      </c>
      <c r="N14" s="84"/>
      <c r="O14" s="84"/>
      <c r="P14" s="84"/>
      <c r="Q14" s="84"/>
    </row>
    <row r="15" spans="2:17">
      <c r="B15" s="91"/>
      <c r="C15" s="117"/>
      <c r="D15" s="117"/>
      <c r="E15" s="91"/>
      <c r="F15" s="91"/>
      <c r="G15" s="91"/>
      <c r="H15" s="91"/>
      <c r="M15" s="86" t="s">
        <v>225</v>
      </c>
      <c r="N15" s="84"/>
      <c r="O15" s="84"/>
      <c r="P15" s="84"/>
      <c r="Q15" s="84"/>
    </row>
    <row r="16" spans="2:17">
      <c r="B16" s="91"/>
      <c r="C16" s="117"/>
      <c r="D16" s="117"/>
      <c r="E16" s="91"/>
      <c r="F16" s="91"/>
      <c r="G16" s="91"/>
      <c r="H16" s="91"/>
      <c r="M16" s="86" t="s">
        <v>226</v>
      </c>
      <c r="N16" s="84"/>
      <c r="O16" s="84"/>
      <c r="P16" s="84"/>
      <c r="Q16" s="84"/>
    </row>
    <row r="17" spans="2:8">
      <c r="B17" s="91"/>
      <c r="C17" s="117"/>
      <c r="D17" s="117"/>
      <c r="E17" s="91"/>
      <c r="F17" s="91"/>
      <c r="G17" s="91"/>
      <c r="H17" s="91"/>
    </row>
    <row r="18" spans="2:8">
      <c r="B18" s="91"/>
      <c r="C18" s="117"/>
      <c r="D18" s="117"/>
      <c r="E18" s="91"/>
      <c r="F18" s="91"/>
      <c r="G18" s="91"/>
      <c r="H18" s="91"/>
    </row>
    <row r="19" spans="2:8">
      <c r="B19" s="91"/>
      <c r="C19" s="117"/>
      <c r="D19" s="117"/>
      <c r="E19" s="91"/>
      <c r="F19" s="91"/>
      <c r="G19" s="91"/>
      <c r="H19" s="91"/>
    </row>
    <row r="20" spans="2:8">
      <c r="B20" s="91"/>
      <c r="C20" s="117"/>
      <c r="D20" s="117"/>
      <c r="E20" s="91"/>
      <c r="F20" s="91"/>
      <c r="G20" s="91"/>
      <c r="H20" s="91"/>
    </row>
    <row r="21" spans="2:8">
      <c r="B21" s="91"/>
      <c r="C21" s="117"/>
      <c r="D21" s="117"/>
      <c r="E21" s="91"/>
      <c r="F21" s="91"/>
      <c r="G21" s="91"/>
      <c r="H21" s="91"/>
    </row>
    <row r="22" spans="2:8">
      <c r="B22" s="91"/>
      <c r="C22" s="117"/>
      <c r="D22" s="117"/>
      <c r="E22" s="91"/>
      <c r="F22" s="91"/>
      <c r="G22" s="91"/>
      <c r="H22" s="91"/>
    </row>
    <row r="23" spans="2:8">
      <c r="B23" s="118"/>
      <c r="C23" s="118"/>
      <c r="D23" s="118"/>
      <c r="E23" s="118"/>
      <c r="F23" s="118"/>
      <c r="G23" s="118"/>
      <c r="H23" s="118"/>
    </row>
    <row r="24" spans="2:8">
      <c r="B24" s="111" t="s">
        <v>207</v>
      </c>
      <c r="C24" s="112"/>
      <c r="D24" s="112"/>
      <c r="E24" s="112"/>
      <c r="F24" s="112"/>
      <c r="G24" s="112"/>
      <c r="H24" s="113"/>
    </row>
    <row r="25" spans="2:8">
      <c r="B25" s="114" t="s">
        <v>208</v>
      </c>
      <c r="C25" s="115"/>
      <c r="D25" s="115" t="s">
        <v>213</v>
      </c>
      <c r="E25" s="115"/>
      <c r="F25" s="115"/>
      <c r="G25" s="115"/>
      <c r="H25" s="116"/>
    </row>
    <row r="26" spans="2:8">
      <c r="B26" s="114" t="s">
        <v>209</v>
      </c>
      <c r="C26" s="115"/>
      <c r="D26" s="115" t="s">
        <v>214</v>
      </c>
      <c r="E26" s="115"/>
      <c r="F26" s="115"/>
      <c r="G26" s="115"/>
      <c r="H26" s="116"/>
    </row>
    <row r="27" spans="2:8">
      <c r="B27" s="114" t="s">
        <v>210</v>
      </c>
      <c r="C27" s="115"/>
      <c r="D27" s="115" t="s">
        <v>215</v>
      </c>
      <c r="E27" s="115"/>
      <c r="F27" s="115"/>
      <c r="G27" s="115"/>
      <c r="H27" s="116"/>
    </row>
    <row r="28" spans="2:8">
      <c r="B28" s="114" t="s">
        <v>211</v>
      </c>
      <c r="C28" s="115"/>
      <c r="D28" s="115" t="s">
        <v>216</v>
      </c>
      <c r="E28" s="115"/>
      <c r="F28" s="115"/>
      <c r="G28" s="115"/>
      <c r="H28" s="116"/>
    </row>
    <row r="29" spans="2:8">
      <c r="B29" s="114" t="s">
        <v>212</v>
      </c>
      <c r="C29" s="115"/>
      <c r="D29" s="99"/>
      <c r="E29" s="99"/>
      <c r="F29" s="99"/>
      <c r="G29" s="99"/>
      <c r="H29" s="100"/>
    </row>
    <row r="30" spans="2:8">
      <c r="B30" s="101" t="s">
        <v>12</v>
      </c>
      <c r="C30" s="102"/>
      <c r="D30" s="102"/>
      <c r="E30" s="102"/>
      <c r="F30" s="102"/>
      <c r="G30" s="102"/>
      <c r="H30" s="103"/>
    </row>
    <row r="31" spans="2:8">
      <c r="B31" s="104" t="s">
        <v>217</v>
      </c>
      <c r="C31" s="105"/>
      <c r="D31" s="105"/>
      <c r="E31" s="105"/>
      <c r="F31" s="105"/>
      <c r="G31" s="105"/>
      <c r="H31" s="106"/>
    </row>
    <row r="32" spans="2:8" ht="31.5" customHeight="1">
      <c r="B32" s="107" t="s">
        <v>218</v>
      </c>
      <c r="C32" s="108"/>
      <c r="D32" s="108"/>
      <c r="E32" s="108"/>
      <c r="F32" s="108"/>
      <c r="G32" s="108"/>
      <c r="H32" s="109"/>
    </row>
    <row r="34" spans="2:8" ht="58.5" customHeight="1">
      <c r="B34" s="95" t="s">
        <v>228</v>
      </c>
      <c r="C34" s="96"/>
      <c r="D34" s="96"/>
      <c r="E34" s="96"/>
      <c r="F34" s="96"/>
      <c r="G34" s="96"/>
      <c r="H34" s="97"/>
    </row>
    <row r="35" spans="2:8" ht="34.5" customHeight="1">
      <c r="B35" s="98"/>
      <c r="C35" s="98"/>
      <c r="D35" s="98"/>
      <c r="E35" s="98"/>
      <c r="F35" s="98"/>
      <c r="G35" s="98"/>
      <c r="H35" s="98"/>
    </row>
  </sheetData>
  <mergeCells count="38">
    <mergeCell ref="C17:D17"/>
    <mergeCell ref="H5:H6"/>
    <mergeCell ref="C7:D7"/>
    <mergeCell ref="C8:D8"/>
    <mergeCell ref="C9:D9"/>
    <mergeCell ref="C10:D10"/>
    <mergeCell ref="C11:D11"/>
    <mergeCell ref="E5:F5"/>
    <mergeCell ref="G5:G6"/>
    <mergeCell ref="B27:C27"/>
    <mergeCell ref="B28:C28"/>
    <mergeCell ref="B29:C29"/>
    <mergeCell ref="D25:H25"/>
    <mergeCell ref="D26:H26"/>
    <mergeCell ref="D27:H27"/>
    <mergeCell ref="D28:H28"/>
    <mergeCell ref="C5:D6"/>
    <mergeCell ref="B5:B6"/>
    <mergeCell ref="B24:H24"/>
    <mergeCell ref="B25:C25"/>
    <mergeCell ref="B26:C26"/>
    <mergeCell ref="C18:D18"/>
    <mergeCell ref="C19:D19"/>
    <mergeCell ref="C20:D20"/>
    <mergeCell ref="C21:D21"/>
    <mergeCell ref="C22:D22"/>
    <mergeCell ref="B23:H23"/>
    <mergeCell ref="C12:D12"/>
    <mergeCell ref="C13:D13"/>
    <mergeCell ref="C14:D14"/>
    <mergeCell ref="C15:D15"/>
    <mergeCell ref="C16:D16"/>
    <mergeCell ref="B34:H34"/>
    <mergeCell ref="B35:H35"/>
    <mergeCell ref="D29:H29"/>
    <mergeCell ref="B30:H30"/>
    <mergeCell ref="B31:H31"/>
    <mergeCell ref="B32:H32"/>
  </mergeCells>
  <dataValidations count="1">
    <dataValidation type="list" allowBlank="1" showInputMessage="1" sqref="C7:D22">
      <formula1>$M$9:$M$16</formula1>
    </dataValidation>
  </dataValidation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sheetPr>
    <pageSetUpPr fitToPage="1"/>
  </sheetPr>
  <dimension ref="B1:I13"/>
  <sheetViews>
    <sheetView workbookViewId="0">
      <selection activeCell="I12" sqref="I12"/>
    </sheetView>
  </sheetViews>
  <sheetFormatPr defaultRowHeight="15"/>
  <cols>
    <col min="2" max="2" width="11" customWidth="1"/>
    <col min="3" max="3" width="27.28515625" customWidth="1"/>
    <col min="4" max="4" width="18" customWidth="1"/>
    <col min="5" max="5" width="12.28515625" customWidth="1"/>
    <col min="6" max="6" width="12.5703125" customWidth="1"/>
    <col min="7" max="7" width="12.28515625" customWidth="1"/>
    <col min="8" max="8" width="18.85546875" customWidth="1"/>
    <col min="9" max="9" width="16.5703125" customWidth="1"/>
  </cols>
  <sheetData>
    <row r="1" spans="2:9">
      <c r="B1" s="11" t="s">
        <v>247</v>
      </c>
      <c r="C1" s="12"/>
    </row>
    <row r="2" spans="2:9" ht="90.75" customHeight="1">
      <c r="B2" s="59" t="s">
        <v>0</v>
      </c>
      <c r="C2" s="59" t="s">
        <v>186</v>
      </c>
      <c r="D2" s="60" t="s">
        <v>187</v>
      </c>
      <c r="E2" s="60" t="s">
        <v>183</v>
      </c>
      <c r="F2" s="60" t="s">
        <v>184</v>
      </c>
      <c r="G2" s="60" t="s">
        <v>185</v>
      </c>
      <c r="H2" s="60" t="s">
        <v>188</v>
      </c>
      <c r="I2" s="60" t="s">
        <v>189</v>
      </c>
    </row>
    <row r="3" spans="2:9">
      <c r="B3" s="5"/>
      <c r="C3" s="66"/>
      <c r="D3" s="9"/>
      <c r="E3" s="7"/>
      <c r="F3" s="13"/>
      <c r="G3" s="7"/>
      <c r="H3" s="8"/>
      <c r="I3" s="5"/>
    </row>
    <row r="4" spans="2:9">
      <c r="B4" s="5"/>
      <c r="C4" s="66"/>
      <c r="D4" s="9"/>
      <c r="E4" s="7"/>
      <c r="F4" s="13"/>
      <c r="G4" s="7"/>
      <c r="H4" s="8"/>
      <c r="I4" s="5"/>
    </row>
    <row r="5" spans="2:9">
      <c r="B5" s="5"/>
      <c r="C5" s="66"/>
      <c r="D5" s="9"/>
      <c r="E5" s="7"/>
      <c r="F5" s="13"/>
      <c r="G5" s="7"/>
      <c r="H5" s="8"/>
      <c r="I5" s="5"/>
    </row>
    <row r="6" spans="2:9">
      <c r="B6" s="5"/>
      <c r="C6" s="66"/>
      <c r="D6" s="9"/>
      <c r="E6" s="7"/>
      <c r="F6" s="13"/>
      <c r="G6" s="7"/>
      <c r="H6" s="8"/>
      <c r="I6" s="5"/>
    </row>
    <row r="7" spans="2:9">
      <c r="B7" s="5"/>
      <c r="C7" s="66"/>
      <c r="D7" s="9"/>
      <c r="E7" s="7"/>
      <c r="F7" s="13"/>
      <c r="G7" s="7"/>
      <c r="H7" s="8"/>
      <c r="I7" s="5"/>
    </row>
    <row r="8" spans="2:9">
      <c r="B8" s="5"/>
      <c r="C8" s="66"/>
      <c r="D8" s="10"/>
      <c r="E8" s="7"/>
      <c r="F8" s="13"/>
      <c r="G8" s="7"/>
      <c r="H8" s="8"/>
      <c r="I8" s="5"/>
    </row>
    <row r="9" spans="2:9">
      <c r="B9" s="19" t="s">
        <v>12</v>
      </c>
    </row>
    <row r="10" spans="2:9">
      <c r="B10" s="94" t="s">
        <v>182</v>
      </c>
      <c r="C10" s="94"/>
      <c r="D10" s="94"/>
      <c r="E10" s="94"/>
      <c r="F10" s="94"/>
      <c r="G10" s="94"/>
      <c r="H10" s="94"/>
      <c r="I10" s="94"/>
    </row>
    <row r="11" spans="2:9" ht="30" customHeight="1">
      <c r="B11" s="94" t="s">
        <v>190</v>
      </c>
      <c r="C11" s="94"/>
      <c r="D11" s="94"/>
      <c r="E11" s="94"/>
      <c r="F11" s="94"/>
      <c r="G11" s="94"/>
      <c r="H11" s="94"/>
      <c r="I11" s="94"/>
    </row>
    <row r="13" spans="2:9">
      <c r="B13" s="15" t="s">
        <v>202</v>
      </c>
    </row>
  </sheetData>
  <mergeCells count="2">
    <mergeCell ref="B10:I10"/>
    <mergeCell ref="B11:I11"/>
  </mergeCells>
  <pageMargins left="0.7" right="0.7" top="0.75" bottom="0.75" header="0.3" footer="0.3"/>
  <pageSetup scale="92" fitToHeight="0" orientation="landscape" r:id="rId1"/>
</worksheet>
</file>

<file path=xl/worksheets/sheet5.xml><?xml version="1.0" encoding="utf-8"?>
<worksheet xmlns="http://schemas.openxmlformats.org/spreadsheetml/2006/main" xmlns:r="http://schemas.openxmlformats.org/officeDocument/2006/relationships">
  <sheetPr>
    <pageSetUpPr fitToPage="1"/>
  </sheetPr>
  <dimension ref="B1:F17"/>
  <sheetViews>
    <sheetView workbookViewId="0">
      <selection activeCell="F29" sqref="F29"/>
    </sheetView>
  </sheetViews>
  <sheetFormatPr defaultRowHeight="15"/>
  <cols>
    <col min="2" max="2" width="11" customWidth="1"/>
    <col min="3" max="3" width="14.7109375" customWidth="1"/>
    <col min="4" max="4" width="19.140625" customWidth="1"/>
    <col min="5" max="5" width="12.85546875" customWidth="1"/>
    <col min="6" max="6" width="62.140625" customWidth="1"/>
  </cols>
  <sheetData>
    <row r="1" spans="2:6">
      <c r="B1" s="11" t="s">
        <v>248</v>
      </c>
      <c r="C1" s="12"/>
    </row>
    <row r="2" spans="2:6" ht="79.5" customHeight="1">
      <c r="B2" s="59" t="s">
        <v>0</v>
      </c>
      <c r="C2" s="59" t="s">
        <v>191</v>
      </c>
      <c r="D2" s="60" t="s">
        <v>193</v>
      </c>
      <c r="E2" s="60" t="s">
        <v>192</v>
      </c>
      <c r="F2" s="60" t="s">
        <v>199</v>
      </c>
    </row>
    <row r="3" spans="2:6">
      <c r="B3" s="5"/>
      <c r="C3" s="66"/>
      <c r="D3" s="6"/>
      <c r="E3" s="7"/>
      <c r="F3" s="9"/>
    </row>
    <row r="4" spans="2:6">
      <c r="B4" s="5"/>
      <c r="C4" s="66"/>
      <c r="D4" s="6"/>
      <c r="E4" s="7"/>
      <c r="F4" s="9"/>
    </row>
    <row r="5" spans="2:6">
      <c r="B5" s="5"/>
      <c r="C5" s="66"/>
      <c r="D5" s="6"/>
      <c r="E5" s="7"/>
      <c r="F5" s="9"/>
    </row>
    <row r="6" spans="2:6">
      <c r="B6" s="5"/>
      <c r="C6" s="66"/>
      <c r="D6" s="6"/>
      <c r="E6" s="7"/>
      <c r="F6" s="9"/>
    </row>
    <row r="7" spans="2:6">
      <c r="B7" s="5"/>
      <c r="C7" s="66"/>
      <c r="D7" s="6"/>
      <c r="E7" s="7"/>
      <c r="F7" s="9"/>
    </row>
    <row r="8" spans="2:6" ht="15.75" thickBot="1">
      <c r="B8" s="5"/>
      <c r="C8" s="66"/>
      <c r="D8" s="6"/>
      <c r="E8" s="7"/>
      <c r="F8" s="9"/>
    </row>
    <row r="9" spans="2:6" ht="18" thickBot="1">
      <c r="B9" s="76"/>
      <c r="C9" s="77"/>
      <c r="D9" s="81" t="s">
        <v>197</v>
      </c>
      <c r="E9" s="79"/>
      <c r="F9" s="78"/>
    </row>
    <row r="10" spans="2:6" ht="18" thickBot="1">
      <c r="B10" s="76"/>
      <c r="C10" s="77"/>
      <c r="D10" s="83" t="s">
        <v>194</v>
      </c>
      <c r="E10" s="79"/>
      <c r="F10" s="78"/>
    </row>
    <row r="11" spans="2:6" ht="18" thickBot="1">
      <c r="B11" s="76"/>
      <c r="C11" s="77"/>
      <c r="D11" s="83" t="s">
        <v>196</v>
      </c>
      <c r="E11" s="79"/>
      <c r="F11" s="78"/>
    </row>
    <row r="12" spans="2:6">
      <c r="B12" s="19" t="s">
        <v>12</v>
      </c>
    </row>
    <row r="13" spans="2:6" ht="30" customHeight="1">
      <c r="B13" s="94" t="s">
        <v>200</v>
      </c>
      <c r="C13" s="94"/>
      <c r="D13" s="94"/>
      <c r="E13" s="94"/>
      <c r="F13" s="94"/>
    </row>
    <row r="14" spans="2:6" ht="13.5" customHeight="1">
      <c r="B14" s="94" t="s">
        <v>195</v>
      </c>
      <c r="C14" s="94"/>
      <c r="D14" s="94"/>
      <c r="E14" s="94"/>
      <c r="F14" s="94"/>
    </row>
    <row r="15" spans="2:6" ht="27.75" customHeight="1">
      <c r="B15" s="94" t="s">
        <v>198</v>
      </c>
      <c r="C15" s="94"/>
      <c r="D15" s="94"/>
      <c r="E15" s="94"/>
      <c r="F15" s="94"/>
    </row>
    <row r="17" spans="2:2">
      <c r="B17" s="15" t="s">
        <v>201</v>
      </c>
    </row>
  </sheetData>
  <mergeCells count="3">
    <mergeCell ref="B13:F13"/>
    <mergeCell ref="B14:F14"/>
    <mergeCell ref="B15:F15"/>
  </mergeCells>
  <pageMargins left="0.7" right="0.7" top="0.75" bottom="0.75" header="0.3" footer="0.3"/>
  <pageSetup fitToHeight="0" orientation="landscape" r:id="rId1"/>
</worksheet>
</file>

<file path=xl/worksheets/sheet6.xml><?xml version="1.0" encoding="utf-8"?>
<worksheet xmlns="http://schemas.openxmlformats.org/spreadsheetml/2006/main" xmlns:r="http://schemas.openxmlformats.org/officeDocument/2006/relationships">
  <sheetPr>
    <pageSetUpPr fitToPage="1"/>
  </sheetPr>
  <dimension ref="B1:N25"/>
  <sheetViews>
    <sheetView tabSelected="1" workbookViewId="0">
      <selection activeCell="F2" sqref="F2"/>
    </sheetView>
  </sheetViews>
  <sheetFormatPr defaultRowHeight="15"/>
  <cols>
    <col min="2" max="2" width="11" customWidth="1"/>
    <col min="3" max="3" width="20.85546875" customWidth="1"/>
    <col min="4" max="4" width="10" customWidth="1"/>
    <col min="5" max="5" width="14.85546875" customWidth="1"/>
    <col min="6" max="6" width="19" customWidth="1"/>
    <col min="7" max="7" width="12.28515625" customWidth="1"/>
    <col min="8" max="8" width="12.42578125" customWidth="1"/>
    <col min="9" max="9" width="9.7109375" customWidth="1"/>
    <col min="10" max="11" width="11.28515625" customWidth="1"/>
    <col min="12" max="12" width="10.140625" customWidth="1"/>
  </cols>
  <sheetData>
    <row r="1" spans="2:14">
      <c r="B1" s="11" t="s">
        <v>249</v>
      </c>
      <c r="C1" s="12"/>
    </row>
    <row r="2" spans="2:14" ht="7.5" customHeight="1" thickBot="1">
      <c r="B2" s="11"/>
      <c r="C2" s="12"/>
    </row>
    <row r="3" spans="2:14" ht="15.75" thickBot="1">
      <c r="B3" s="11" t="s">
        <v>7</v>
      </c>
      <c r="C3" s="12"/>
      <c r="D3" s="62"/>
    </row>
    <row r="4" spans="2:14" ht="6" customHeight="1" thickBot="1"/>
    <row r="5" spans="2:14" ht="15.75" thickBot="1">
      <c r="B5" s="63" t="s">
        <v>8</v>
      </c>
      <c r="C5" s="64"/>
    </row>
    <row r="6" spans="2:14" ht="79.5">
      <c r="B6" s="59" t="s">
        <v>5</v>
      </c>
      <c r="C6" s="59" t="s">
        <v>149</v>
      </c>
      <c r="D6" s="60" t="s">
        <v>150</v>
      </c>
      <c r="E6" s="60" t="s">
        <v>151</v>
      </c>
      <c r="F6" s="60" t="s">
        <v>152</v>
      </c>
      <c r="G6" s="60" t="s">
        <v>153</v>
      </c>
      <c r="H6" s="60" t="s">
        <v>154</v>
      </c>
      <c r="I6" s="60" t="s">
        <v>155</v>
      </c>
      <c r="J6" s="61" t="s">
        <v>156</v>
      </c>
      <c r="K6" s="61" t="s">
        <v>157</v>
      </c>
      <c r="L6" s="60" t="s">
        <v>160</v>
      </c>
    </row>
    <row r="7" spans="2:14">
      <c r="B7" s="5"/>
      <c r="C7" s="66"/>
      <c r="D7" s="9"/>
      <c r="E7" s="7"/>
      <c r="F7" s="13"/>
      <c r="G7" s="7"/>
      <c r="H7" s="8"/>
      <c r="I7" s="6"/>
      <c r="J7" s="5"/>
      <c r="K7" s="17"/>
      <c r="L7" s="16"/>
    </row>
    <row r="8" spans="2:14">
      <c r="B8" s="5"/>
      <c r="C8" s="66"/>
      <c r="D8" s="9"/>
      <c r="E8" s="7"/>
      <c r="F8" s="13"/>
      <c r="G8" s="7"/>
      <c r="H8" s="8"/>
      <c r="I8" s="6"/>
      <c r="J8" s="5"/>
      <c r="K8" s="17"/>
      <c r="L8" s="16"/>
    </row>
    <row r="9" spans="2:14">
      <c r="B9" s="5"/>
      <c r="C9" s="66"/>
      <c r="D9" s="9"/>
      <c r="E9" s="7"/>
      <c r="F9" s="13"/>
      <c r="G9" s="7"/>
      <c r="H9" s="8"/>
      <c r="I9" s="6"/>
      <c r="J9" s="5"/>
      <c r="K9" s="17"/>
      <c r="L9" s="17"/>
    </row>
    <row r="10" spans="2:14">
      <c r="B10" s="5"/>
      <c r="C10" s="66"/>
      <c r="D10" s="9"/>
      <c r="E10" s="7"/>
      <c r="F10" s="13"/>
      <c r="G10" s="7"/>
      <c r="H10" s="8"/>
      <c r="I10" s="6"/>
      <c r="J10" s="5"/>
      <c r="K10" s="17"/>
      <c r="L10" s="17"/>
    </row>
    <row r="11" spans="2:14">
      <c r="B11" s="5"/>
      <c r="C11" s="66"/>
      <c r="D11" s="9"/>
      <c r="E11" s="7"/>
      <c r="F11" s="13"/>
      <c r="G11" s="7"/>
      <c r="H11" s="8"/>
      <c r="I11" s="6"/>
      <c r="J11" s="5"/>
      <c r="K11" s="17"/>
      <c r="L11" s="17"/>
    </row>
    <row r="12" spans="2:14" ht="15.75" thickBot="1">
      <c r="B12" s="5"/>
      <c r="C12" s="66"/>
      <c r="D12" s="10"/>
      <c r="E12" s="7"/>
      <c r="F12" s="13"/>
      <c r="G12" s="7"/>
      <c r="H12" s="8"/>
      <c r="I12" s="6"/>
      <c r="J12" s="5"/>
      <c r="K12" s="5"/>
      <c r="L12" s="18"/>
    </row>
    <row r="13" spans="2:14" ht="18" thickBot="1">
      <c r="C13" s="81" t="s">
        <v>170</v>
      </c>
      <c r="D13" s="79"/>
      <c r="F13" s="3"/>
      <c r="H13" s="75" t="s">
        <v>168</v>
      </c>
      <c r="I13" s="80"/>
      <c r="K13" s="74" t="s">
        <v>169</v>
      </c>
      <c r="L13" s="67"/>
    </row>
    <row r="14" spans="2:14" ht="6" customHeight="1">
      <c r="C14" s="69"/>
      <c r="D14" s="70"/>
      <c r="E14" s="71"/>
      <c r="F14" s="72"/>
      <c r="G14" s="72"/>
      <c r="H14" s="71"/>
      <c r="I14" s="71"/>
      <c r="J14" s="72"/>
      <c r="K14" s="71"/>
      <c r="L14" s="73"/>
      <c r="M14" s="71"/>
      <c r="N14" s="71"/>
    </row>
    <row r="15" spans="2:14">
      <c r="B15" s="3" t="s">
        <v>250</v>
      </c>
      <c r="F15" s="3"/>
      <c r="G15" s="3"/>
      <c r="I15" s="3"/>
      <c r="L15" s="20"/>
    </row>
    <row r="16" spans="2:14" ht="25.5" customHeight="1">
      <c r="B16" s="119"/>
      <c r="C16" s="120"/>
      <c r="D16" s="120"/>
      <c r="E16" s="120"/>
      <c r="F16" s="120"/>
      <c r="G16" s="120"/>
      <c r="H16" s="120"/>
      <c r="I16" s="120"/>
      <c r="J16" s="120"/>
      <c r="K16" s="120"/>
      <c r="L16" s="121"/>
    </row>
    <row r="17" spans="2:12">
      <c r="F17" s="3"/>
      <c r="G17" s="3"/>
      <c r="I17" s="3"/>
      <c r="L17" s="20"/>
    </row>
    <row r="18" spans="2:12">
      <c r="B18" s="19" t="s">
        <v>12</v>
      </c>
    </row>
    <row r="19" spans="2:12">
      <c r="B19" s="94" t="s">
        <v>13</v>
      </c>
      <c r="C19" s="94"/>
      <c r="D19" s="94"/>
      <c r="E19" s="94"/>
      <c r="F19" s="94"/>
      <c r="G19" s="94"/>
      <c r="H19" s="94"/>
      <c r="I19" s="94"/>
      <c r="J19" s="94"/>
      <c r="K19" s="94"/>
      <c r="L19" s="94"/>
    </row>
    <row r="20" spans="2:12">
      <c r="B20" s="94" t="s">
        <v>15</v>
      </c>
      <c r="C20" s="94"/>
      <c r="D20" s="94"/>
      <c r="E20" s="94"/>
      <c r="F20" s="94"/>
      <c r="G20" s="94"/>
      <c r="H20" s="94"/>
      <c r="I20" s="94"/>
      <c r="J20" s="94"/>
      <c r="K20" s="94"/>
      <c r="L20" s="94"/>
    </row>
    <row r="21" spans="2:12" ht="39.75" customHeight="1">
      <c r="B21" s="94" t="s">
        <v>17</v>
      </c>
      <c r="C21" s="94"/>
      <c r="D21" s="94"/>
      <c r="E21" s="94"/>
      <c r="F21" s="94"/>
      <c r="G21" s="94"/>
      <c r="H21" s="94"/>
      <c r="I21" s="94"/>
      <c r="J21" s="94"/>
      <c r="K21" s="94"/>
      <c r="L21" s="94"/>
    </row>
    <row r="22" spans="2:12">
      <c r="B22" s="94" t="s">
        <v>16</v>
      </c>
      <c r="C22" s="94"/>
      <c r="D22" s="94"/>
      <c r="E22" s="94"/>
      <c r="F22" s="94"/>
      <c r="G22" s="94"/>
      <c r="H22" s="94"/>
      <c r="I22" s="94"/>
      <c r="J22" s="94"/>
      <c r="K22" s="94"/>
      <c r="L22" s="94"/>
    </row>
    <row r="23" spans="2:12" ht="30.75" customHeight="1">
      <c r="B23" s="94" t="s">
        <v>158</v>
      </c>
      <c r="C23" s="94"/>
      <c r="D23" s="94"/>
      <c r="E23" s="94"/>
      <c r="F23" s="94"/>
      <c r="G23" s="94"/>
      <c r="H23" s="94"/>
      <c r="I23" s="94"/>
      <c r="J23" s="94"/>
      <c r="K23" s="94"/>
      <c r="L23" s="94"/>
    </row>
    <row r="25" spans="2:12">
      <c r="B25" s="15" t="s">
        <v>19</v>
      </c>
    </row>
  </sheetData>
  <mergeCells count="6">
    <mergeCell ref="B23:L23"/>
    <mergeCell ref="B16:L16"/>
    <mergeCell ref="B19:L19"/>
    <mergeCell ref="B20:L20"/>
    <mergeCell ref="B21:L21"/>
    <mergeCell ref="B22:L22"/>
  </mergeCells>
  <dataValidations count="1">
    <dataValidation type="list" allowBlank="1" showInputMessage="1" showErrorMessage="1" sqref="F7:F12">
      <formula1>"NA (Pervious), None Claimed, Runoff Dispersion (SD-5), Rain Barrels (SD-8), Street Trees (SD-1)"</formula1>
    </dataValidation>
  </dataValidations>
  <pageMargins left="0.7" right="0.7" top="0.75" bottom="0.75" header="0.3" footer="0.3"/>
  <pageSetup scale="85" fitToHeight="0" orientation="landscape" r:id="rId1"/>
</worksheet>
</file>

<file path=xl/worksheets/sheet7.xml><?xml version="1.0" encoding="utf-8"?>
<worksheet xmlns="http://schemas.openxmlformats.org/spreadsheetml/2006/main" xmlns:r="http://schemas.openxmlformats.org/officeDocument/2006/relationships">
  <sheetPr>
    <pageSetUpPr fitToPage="1"/>
  </sheetPr>
  <dimension ref="B2:N27"/>
  <sheetViews>
    <sheetView workbookViewId="0">
      <selection activeCell="P23" sqref="P23"/>
    </sheetView>
  </sheetViews>
  <sheetFormatPr defaultRowHeight="15"/>
  <cols>
    <col min="2" max="2" width="11.42578125" customWidth="1"/>
    <col min="3" max="3" width="20.7109375" customWidth="1"/>
    <col min="4" max="4" width="9.140625" customWidth="1"/>
    <col min="5" max="5" width="14.7109375" customWidth="1"/>
    <col min="6" max="6" width="17.85546875" customWidth="1"/>
    <col min="7" max="7" width="12.28515625" customWidth="1"/>
    <col min="8" max="8" width="12.140625" customWidth="1"/>
    <col min="9" max="9" width="8.28515625" customWidth="1"/>
    <col min="10" max="11" width="11.28515625" customWidth="1"/>
    <col min="12" max="12" width="10.85546875" customWidth="1"/>
  </cols>
  <sheetData>
    <row r="2" spans="2:12">
      <c r="B2" s="4" t="s">
        <v>159</v>
      </c>
    </row>
    <row r="3" spans="2:12">
      <c r="B3" s="15" t="s">
        <v>166</v>
      </c>
    </row>
    <row r="4" spans="2:12">
      <c r="B4" s="4"/>
    </row>
    <row r="5" spans="2:12">
      <c r="B5" s="11" t="s">
        <v>249</v>
      </c>
      <c r="C5" s="12"/>
    </row>
    <row r="6" spans="2:12" ht="7.5" customHeight="1" thickBot="1">
      <c r="B6" s="11"/>
      <c r="C6" s="12"/>
    </row>
    <row r="7" spans="2:12" ht="15.75" thickBot="1">
      <c r="B7" s="11" t="s">
        <v>7</v>
      </c>
      <c r="C7" s="12"/>
      <c r="D7" s="62">
        <v>0.55000000000000004</v>
      </c>
    </row>
    <row r="8" spans="2:12" ht="7.5" customHeight="1" thickBot="1"/>
    <row r="9" spans="2:12" ht="15.75" thickBot="1">
      <c r="B9" s="63" t="s">
        <v>8</v>
      </c>
      <c r="C9" s="64" t="s">
        <v>6</v>
      </c>
    </row>
    <row r="10" spans="2:12" ht="79.5">
      <c r="B10" s="59" t="s">
        <v>5</v>
      </c>
      <c r="C10" s="59" t="s">
        <v>149</v>
      </c>
      <c r="D10" s="60" t="s">
        <v>150</v>
      </c>
      <c r="E10" s="60" t="s">
        <v>151</v>
      </c>
      <c r="F10" s="60" t="s">
        <v>152</v>
      </c>
      <c r="G10" s="60" t="s">
        <v>153</v>
      </c>
      <c r="H10" s="60" t="s">
        <v>154</v>
      </c>
      <c r="I10" s="60" t="s">
        <v>155</v>
      </c>
      <c r="J10" s="61" t="s">
        <v>156</v>
      </c>
      <c r="K10" s="61" t="s">
        <v>157</v>
      </c>
      <c r="L10" s="60" t="s">
        <v>160</v>
      </c>
    </row>
    <row r="11" spans="2:12" ht="30">
      <c r="B11" s="5" t="s">
        <v>2</v>
      </c>
      <c r="C11" s="66" t="s">
        <v>163</v>
      </c>
      <c r="D11" s="9">
        <f>0.8*43560</f>
        <v>34848</v>
      </c>
      <c r="E11" s="7">
        <v>0.9</v>
      </c>
      <c r="F11" s="13" t="s">
        <v>10</v>
      </c>
      <c r="G11" s="7">
        <f>1/0.4</f>
        <v>2.5</v>
      </c>
      <c r="H11" s="8">
        <v>0.34499999999999997</v>
      </c>
      <c r="I11" s="6">
        <f>E11*H11</f>
        <v>0.3105</v>
      </c>
      <c r="J11" s="5">
        <v>0</v>
      </c>
      <c r="K11" s="17">
        <v>0</v>
      </c>
      <c r="L11" s="16">
        <f>(D11*I11*($D$7/12))-SUM(J11:K11)</f>
        <v>495.93060000000003</v>
      </c>
    </row>
    <row r="12" spans="2:12">
      <c r="B12" s="5" t="s">
        <v>2</v>
      </c>
      <c r="C12" s="66" t="s">
        <v>9</v>
      </c>
      <c r="D12" s="9">
        <f>43560*0.4</f>
        <v>17424</v>
      </c>
      <c r="E12" s="7">
        <v>0.14000000000000001</v>
      </c>
      <c r="F12" s="13" t="s">
        <v>11</v>
      </c>
      <c r="G12" s="7" t="s">
        <v>14</v>
      </c>
      <c r="H12" s="8">
        <v>1</v>
      </c>
      <c r="I12" s="6">
        <f>E12*H12</f>
        <v>0.14000000000000001</v>
      </c>
      <c r="J12" s="5">
        <v>0</v>
      </c>
      <c r="K12" s="17">
        <v>0</v>
      </c>
      <c r="L12" s="16">
        <f>(D12*I12*($D$7/12))-SUM(J12:K12)</f>
        <v>111.80400000000002</v>
      </c>
    </row>
    <row r="13" spans="2:12" ht="30">
      <c r="B13" s="5" t="s">
        <v>2</v>
      </c>
      <c r="C13" s="66" t="s">
        <v>164</v>
      </c>
      <c r="D13" s="9">
        <f>0.05*43560</f>
        <v>2178</v>
      </c>
      <c r="E13" s="7">
        <v>0.9</v>
      </c>
      <c r="F13" s="13" t="s">
        <v>161</v>
      </c>
      <c r="G13" s="7" t="s">
        <v>14</v>
      </c>
      <c r="H13" s="8">
        <v>1</v>
      </c>
      <c r="I13" s="6">
        <f>E13*H13</f>
        <v>0.9</v>
      </c>
      <c r="J13" s="5">
        <v>0</v>
      </c>
      <c r="K13" s="65">
        <f>(50*2)/7.48</f>
        <v>13.36898395721925</v>
      </c>
      <c r="L13" s="16">
        <f>(D13*I13*($D$7/12))-SUM(J13:K13)</f>
        <v>76.473516042780773</v>
      </c>
    </row>
    <row r="14" spans="2:12" ht="30">
      <c r="B14" s="5" t="s">
        <v>2</v>
      </c>
      <c r="C14" s="66" t="s">
        <v>171</v>
      </c>
      <c r="D14" s="9">
        <f>0.2*43560</f>
        <v>8712</v>
      </c>
      <c r="E14" s="7">
        <v>0.9</v>
      </c>
      <c r="F14" s="13" t="s">
        <v>165</v>
      </c>
      <c r="G14" s="7" t="s">
        <v>14</v>
      </c>
      <c r="H14" s="8">
        <v>1</v>
      </c>
      <c r="I14" s="6">
        <f>E14*H14</f>
        <v>0.9</v>
      </c>
      <c r="J14" s="5">
        <v>0</v>
      </c>
      <c r="K14" s="17">
        <v>0</v>
      </c>
      <c r="L14" s="16">
        <f>(D14*I14*($D$7/12))-SUM(J14:K14)</f>
        <v>359.37000000000006</v>
      </c>
    </row>
    <row r="15" spans="2:12">
      <c r="B15" s="5"/>
      <c r="C15" s="66"/>
      <c r="D15" s="9"/>
      <c r="E15" s="7"/>
      <c r="F15" s="13"/>
      <c r="G15" s="7"/>
      <c r="H15" s="8"/>
      <c r="I15" s="6"/>
      <c r="J15" s="5"/>
      <c r="K15" s="17"/>
      <c r="L15" s="17"/>
    </row>
    <row r="16" spans="2:12" ht="15.75" thickBot="1">
      <c r="B16" s="5"/>
      <c r="C16" s="66"/>
      <c r="D16" s="68"/>
      <c r="E16" s="7"/>
      <c r="F16" s="13"/>
      <c r="G16" s="7"/>
      <c r="H16" s="8"/>
      <c r="I16" s="6"/>
      <c r="J16" s="5"/>
      <c r="K16" s="5"/>
      <c r="L16" s="18"/>
    </row>
    <row r="17" spans="2:14" ht="18" thickBot="1">
      <c r="C17" s="81" t="s">
        <v>170</v>
      </c>
      <c r="D17" s="79">
        <f>SUM(D11:D14)</f>
        <v>63162</v>
      </c>
      <c r="F17" s="3"/>
      <c r="H17" s="75" t="s">
        <v>168</v>
      </c>
      <c r="I17" s="80">
        <f>SUMPRODUCT(D11:D14,I11:I14)/D17</f>
        <v>0.36510344827586205</v>
      </c>
      <c r="K17" s="74" t="s">
        <v>169</v>
      </c>
      <c r="L17" s="67">
        <f>SUM(L11:L16)</f>
        <v>1043.5781160427809</v>
      </c>
    </row>
    <row r="18" spans="2:14" ht="6" customHeight="1">
      <c r="C18" s="69"/>
      <c r="D18" s="70"/>
      <c r="E18" s="71"/>
      <c r="F18" s="72"/>
      <c r="G18" s="72"/>
      <c r="H18" s="71"/>
      <c r="I18" s="71"/>
      <c r="J18" s="72"/>
      <c r="K18" s="71"/>
      <c r="L18" s="73"/>
      <c r="M18" s="71"/>
      <c r="N18" s="71"/>
    </row>
    <row r="19" spans="2:14">
      <c r="B19" s="3" t="s">
        <v>18</v>
      </c>
      <c r="F19" s="3"/>
      <c r="G19" s="3"/>
      <c r="I19" s="3"/>
      <c r="L19" s="20"/>
    </row>
    <row r="20" spans="2:14" ht="45.75" customHeight="1">
      <c r="B20" s="119" t="s">
        <v>167</v>
      </c>
      <c r="C20" s="120"/>
      <c r="D20" s="120"/>
      <c r="E20" s="120"/>
      <c r="F20" s="120"/>
      <c r="G20" s="120"/>
      <c r="H20" s="120"/>
      <c r="I20" s="120"/>
      <c r="J20" s="120"/>
      <c r="K20" s="120"/>
      <c r="L20" s="121"/>
    </row>
    <row r="21" spans="2:14">
      <c r="F21" s="3"/>
      <c r="G21" s="3"/>
      <c r="I21" s="3"/>
      <c r="L21" s="20"/>
    </row>
    <row r="22" spans="2:14">
      <c r="B22" s="19" t="s">
        <v>12</v>
      </c>
    </row>
    <row r="23" spans="2:14">
      <c r="B23" s="94" t="s">
        <v>13</v>
      </c>
      <c r="C23" s="94"/>
      <c r="D23" s="94"/>
      <c r="E23" s="94"/>
      <c r="F23" s="94"/>
      <c r="G23" s="94"/>
      <c r="H23" s="94"/>
      <c r="I23" s="94"/>
      <c r="J23" s="94"/>
      <c r="K23" s="94"/>
      <c r="L23" s="94"/>
    </row>
    <row r="24" spans="2:14">
      <c r="B24" s="94" t="s">
        <v>15</v>
      </c>
      <c r="C24" s="94"/>
      <c r="D24" s="94"/>
      <c r="E24" s="94"/>
      <c r="F24" s="94"/>
      <c r="G24" s="94"/>
      <c r="H24" s="94"/>
      <c r="I24" s="94"/>
      <c r="J24" s="94"/>
      <c r="K24" s="94"/>
      <c r="L24" s="94"/>
    </row>
    <row r="25" spans="2:14" ht="39.75" customHeight="1">
      <c r="B25" s="94" t="s">
        <v>17</v>
      </c>
      <c r="C25" s="94"/>
      <c r="D25" s="94"/>
      <c r="E25" s="94"/>
      <c r="F25" s="94"/>
      <c r="G25" s="94"/>
      <c r="H25" s="94"/>
      <c r="I25" s="94"/>
      <c r="J25" s="94"/>
      <c r="K25" s="94"/>
      <c r="L25" s="94"/>
    </row>
    <row r="26" spans="2:14">
      <c r="B26" s="94" t="s">
        <v>162</v>
      </c>
      <c r="C26" s="94"/>
      <c r="D26" s="94"/>
      <c r="E26" s="94"/>
      <c r="F26" s="94"/>
      <c r="G26" s="94"/>
      <c r="H26" s="94"/>
      <c r="I26" s="94"/>
      <c r="J26" s="94"/>
      <c r="K26" s="94"/>
      <c r="L26" s="94"/>
    </row>
    <row r="27" spans="2:14" ht="36.75" customHeight="1">
      <c r="B27" s="94" t="s">
        <v>158</v>
      </c>
      <c r="C27" s="94"/>
      <c r="D27" s="94"/>
      <c r="E27" s="94"/>
      <c r="F27" s="94"/>
      <c r="G27" s="94"/>
      <c r="H27" s="94"/>
      <c r="I27" s="94"/>
      <c r="J27" s="94"/>
      <c r="K27" s="94"/>
      <c r="L27" s="94"/>
    </row>
  </sheetData>
  <mergeCells count="6">
    <mergeCell ref="B20:L20"/>
    <mergeCell ref="B27:L27"/>
    <mergeCell ref="B24:L24"/>
    <mergeCell ref="B25:L25"/>
    <mergeCell ref="B26:L26"/>
    <mergeCell ref="B23:L23"/>
  </mergeCells>
  <dataValidations count="1">
    <dataValidation type="list" allowBlank="1" showInputMessage="1" showErrorMessage="1" sqref="F11:F16">
      <formula1>"NA (Pervious), None Claimed, Runoff Dispersion (SD-5), Rain Barrels (SD-8), Street Trees (SD-1)"</formula1>
    </dataValidation>
  </dataValidations>
  <pageMargins left="0.7" right="0.7" top="0.75" bottom="0.75" header="0.3" footer="0.3"/>
  <pageSetup scale="87" fitToHeight="0" orientation="landscape" r:id="rId1"/>
</worksheet>
</file>

<file path=xl/worksheets/sheet8.xml><?xml version="1.0" encoding="utf-8"?>
<worksheet xmlns="http://schemas.openxmlformats.org/spreadsheetml/2006/main" xmlns:r="http://schemas.openxmlformats.org/officeDocument/2006/relationships">
  <dimension ref="B4:F26"/>
  <sheetViews>
    <sheetView workbookViewId="0">
      <selection activeCell="K16" sqref="K16"/>
    </sheetView>
  </sheetViews>
  <sheetFormatPr defaultRowHeight="15"/>
  <cols>
    <col min="1" max="2" width="9.140625" style="1"/>
    <col min="3" max="3" width="32.28515625" style="1" customWidth="1"/>
    <col min="4" max="16384" width="9.140625" style="1"/>
  </cols>
  <sheetData>
    <row r="4" spans="2:6" ht="15.75">
      <c r="B4" s="24" t="s">
        <v>21</v>
      </c>
      <c r="C4" s="24"/>
    </row>
    <row r="5" spans="2:6" ht="15.75">
      <c r="B5" s="25" t="s">
        <v>147</v>
      </c>
      <c r="C5" s="25"/>
    </row>
    <row r="6" spans="2:6" ht="15.75">
      <c r="B6" s="25" t="s">
        <v>148</v>
      </c>
      <c r="C6" s="25"/>
    </row>
    <row r="7" spans="2:6" ht="15.75">
      <c r="B7" s="25" t="s">
        <v>34</v>
      </c>
      <c r="C7" s="25"/>
    </row>
    <row r="8" spans="2:6" ht="15.75">
      <c r="B8" s="25"/>
      <c r="C8" s="25"/>
    </row>
    <row r="9" spans="2:6" ht="15.75" thickBot="1">
      <c r="B9" s="21" t="s">
        <v>22</v>
      </c>
    </row>
    <row r="10" spans="2:6" ht="19.5" thickBot="1">
      <c r="B10" s="122" t="s">
        <v>23</v>
      </c>
      <c r="C10" s="123"/>
      <c r="D10" s="124" t="s">
        <v>24</v>
      </c>
      <c r="E10" s="125"/>
      <c r="F10" s="126"/>
    </row>
    <row r="11" spans="2:6" ht="17.25" customHeight="1" thickBot="1">
      <c r="B11" s="56" t="s">
        <v>138</v>
      </c>
      <c r="C11" s="57" t="s">
        <v>172</v>
      </c>
      <c r="D11" s="139" t="s">
        <v>139</v>
      </c>
      <c r="E11" s="140"/>
      <c r="F11" s="141"/>
    </row>
    <row r="12" spans="2:6" ht="19.5" customHeight="1" thickBot="1">
      <c r="B12" s="48"/>
      <c r="C12" s="31"/>
      <c r="D12" s="142"/>
      <c r="E12" s="143"/>
      <c r="F12" s="144"/>
    </row>
    <row r="13" spans="2:6" ht="30.75" thickBot="1">
      <c r="B13" s="26">
        <v>1</v>
      </c>
      <c r="C13" s="58" t="s">
        <v>145</v>
      </c>
      <c r="D13" s="27" t="s">
        <v>25</v>
      </c>
      <c r="E13" s="27"/>
      <c r="F13" s="49" t="s">
        <v>134</v>
      </c>
    </row>
    <row r="14" spans="2:6" ht="32.25" thickBot="1">
      <c r="B14" s="26">
        <v>2</v>
      </c>
      <c r="C14" s="30" t="s">
        <v>26</v>
      </c>
      <c r="D14" s="27" t="s">
        <v>70</v>
      </c>
      <c r="E14" s="27"/>
      <c r="F14" s="27" t="s">
        <v>27</v>
      </c>
    </row>
    <row r="15" spans="2:6" ht="19.5" thickBot="1">
      <c r="B15" s="26">
        <v>3</v>
      </c>
      <c r="C15" s="30" t="s">
        <v>28</v>
      </c>
      <c r="D15" s="27" t="s">
        <v>71</v>
      </c>
      <c r="E15" s="27"/>
      <c r="F15" s="49" t="s">
        <v>135</v>
      </c>
    </row>
    <row r="16" spans="2:6" ht="33.75" thickBot="1">
      <c r="B16" s="26">
        <v>4</v>
      </c>
      <c r="C16" s="30" t="s">
        <v>72</v>
      </c>
      <c r="D16" s="27" t="s">
        <v>73</v>
      </c>
      <c r="E16" s="27"/>
      <c r="F16" s="49" t="s">
        <v>146</v>
      </c>
    </row>
    <row r="17" spans="2:6" ht="18.75" thickBot="1">
      <c r="B17" s="26">
        <v>5</v>
      </c>
      <c r="C17" s="30" t="s">
        <v>74</v>
      </c>
      <c r="D17" s="27" t="s">
        <v>29</v>
      </c>
      <c r="E17" s="27"/>
      <c r="F17" s="49" t="s">
        <v>137</v>
      </c>
    </row>
    <row r="18" spans="2:6">
      <c r="B18" s="127">
        <v>6</v>
      </c>
      <c r="C18" s="130" t="s">
        <v>30</v>
      </c>
      <c r="D18" s="131"/>
      <c r="E18" s="131"/>
      <c r="F18" s="132"/>
    </row>
    <row r="19" spans="2:6">
      <c r="B19" s="128"/>
      <c r="C19" s="133"/>
      <c r="D19" s="134"/>
      <c r="E19" s="134"/>
      <c r="F19" s="135"/>
    </row>
    <row r="20" spans="2:6">
      <c r="B20" s="128"/>
      <c r="C20" s="133"/>
      <c r="D20" s="134"/>
      <c r="E20" s="134"/>
      <c r="F20" s="135"/>
    </row>
    <row r="21" spans="2:6" ht="15.75" thickBot="1">
      <c r="B21" s="129"/>
      <c r="C21" s="136"/>
      <c r="D21" s="137"/>
      <c r="E21" s="137"/>
      <c r="F21" s="138"/>
    </row>
    <row r="22" spans="2:6" ht="15.75">
      <c r="B22" s="22"/>
    </row>
    <row r="23" spans="2:6">
      <c r="B23" s="82" t="s">
        <v>12</v>
      </c>
    </row>
    <row r="24" spans="2:6">
      <c r="B24" s="35" t="s">
        <v>31</v>
      </c>
    </row>
    <row r="25" spans="2:6">
      <c r="B25" s="35" t="s">
        <v>32</v>
      </c>
    </row>
    <row r="26" spans="2:6">
      <c r="B26" s="35" t="s">
        <v>33</v>
      </c>
    </row>
  </sheetData>
  <mergeCells count="6">
    <mergeCell ref="B10:C10"/>
    <mergeCell ref="D10:F10"/>
    <mergeCell ref="B18:B21"/>
    <mergeCell ref="C18:F21"/>
    <mergeCell ref="D11:F11"/>
    <mergeCell ref="D12:F12"/>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dimension ref="B3:H28"/>
  <sheetViews>
    <sheetView workbookViewId="0">
      <selection activeCell="S27" sqref="S27"/>
    </sheetView>
  </sheetViews>
  <sheetFormatPr defaultRowHeight="15"/>
  <cols>
    <col min="2" max="2" width="5.5703125" customWidth="1"/>
    <col min="3" max="3" width="11.5703125" customWidth="1"/>
    <col min="4" max="4" width="16" customWidth="1"/>
    <col min="12" max="15" width="9.140625" customWidth="1"/>
  </cols>
  <sheetData>
    <row r="3" spans="2:8" ht="15.75" thickBot="1">
      <c r="B3" s="21" t="s">
        <v>181</v>
      </c>
      <c r="C3" s="1"/>
      <c r="D3" s="1"/>
      <c r="E3" s="1"/>
      <c r="F3" s="1"/>
      <c r="G3" s="1"/>
      <c r="H3" s="1"/>
    </row>
    <row r="4" spans="2:8" ht="56.25" customHeight="1" thickBot="1">
      <c r="B4" s="169" t="s">
        <v>75</v>
      </c>
      <c r="C4" s="170"/>
      <c r="D4" s="171"/>
      <c r="E4" s="172" t="s">
        <v>180</v>
      </c>
      <c r="F4" s="173"/>
      <c r="G4" s="173"/>
      <c r="H4" s="174"/>
    </row>
    <row r="5" spans="2:8" ht="26.25">
      <c r="B5" s="175" t="s">
        <v>76</v>
      </c>
      <c r="C5" s="176"/>
      <c r="D5" s="179" t="s">
        <v>77</v>
      </c>
      <c r="E5" s="179" t="s">
        <v>78</v>
      </c>
      <c r="F5" s="175" t="s">
        <v>127</v>
      </c>
      <c r="G5" s="176"/>
      <c r="H5" s="37" t="s">
        <v>79</v>
      </c>
    </row>
    <row r="6" spans="2:8" ht="15.75" thickBot="1">
      <c r="B6" s="177"/>
      <c r="C6" s="178"/>
      <c r="D6" s="180"/>
      <c r="E6" s="180"/>
      <c r="F6" s="177"/>
      <c r="G6" s="178"/>
      <c r="H6" s="38" t="s">
        <v>80</v>
      </c>
    </row>
    <row r="7" spans="2:8" ht="27" thickBot="1">
      <c r="B7" s="166" t="s">
        <v>1</v>
      </c>
      <c r="C7" s="166" t="s">
        <v>81</v>
      </c>
      <c r="D7" s="36" t="s">
        <v>82</v>
      </c>
      <c r="E7" s="39">
        <v>0.25</v>
      </c>
      <c r="F7" s="157"/>
      <c r="G7" s="159"/>
      <c r="H7" s="39"/>
    </row>
    <row r="8" spans="2:8" ht="27" thickBot="1">
      <c r="B8" s="167"/>
      <c r="C8" s="167"/>
      <c r="D8" s="36" t="s">
        <v>83</v>
      </c>
      <c r="E8" s="39">
        <v>0.25</v>
      </c>
      <c r="F8" s="157"/>
      <c r="G8" s="159"/>
      <c r="H8" s="39"/>
    </row>
    <row r="9" spans="2:8" ht="27" thickBot="1">
      <c r="B9" s="167"/>
      <c r="C9" s="167"/>
      <c r="D9" s="36" t="s">
        <v>84</v>
      </c>
      <c r="E9" s="39">
        <v>0.25</v>
      </c>
      <c r="F9" s="157"/>
      <c r="G9" s="159"/>
      <c r="H9" s="39"/>
    </row>
    <row r="10" spans="2:8" ht="39.75" thickBot="1">
      <c r="B10" s="167"/>
      <c r="C10" s="167"/>
      <c r="D10" s="36" t="s">
        <v>85</v>
      </c>
      <c r="E10" s="39">
        <v>0.25</v>
      </c>
      <c r="F10" s="157"/>
      <c r="G10" s="159"/>
      <c r="H10" s="39"/>
    </row>
    <row r="11" spans="2:8" ht="15.75" thickBot="1">
      <c r="B11" s="168"/>
      <c r="C11" s="168"/>
      <c r="D11" s="157" t="s">
        <v>179</v>
      </c>
      <c r="E11" s="158"/>
      <c r="F11" s="158"/>
      <c r="G11" s="159"/>
      <c r="H11" s="39"/>
    </row>
    <row r="12" spans="2:8" ht="52.5" thickBot="1">
      <c r="B12" s="166" t="s">
        <v>2</v>
      </c>
      <c r="C12" s="166" t="s">
        <v>86</v>
      </c>
      <c r="D12" s="36" t="s">
        <v>87</v>
      </c>
      <c r="E12" s="39">
        <v>0.5</v>
      </c>
      <c r="F12" s="157"/>
      <c r="G12" s="159"/>
      <c r="H12" s="39"/>
    </row>
    <row r="13" spans="2:8" ht="27" thickBot="1">
      <c r="B13" s="167"/>
      <c r="C13" s="167"/>
      <c r="D13" s="36" t="s">
        <v>92</v>
      </c>
      <c r="E13" s="39">
        <v>0.25</v>
      </c>
      <c r="F13" s="157"/>
      <c r="G13" s="159"/>
      <c r="H13" s="39"/>
    </row>
    <row r="14" spans="2:8" ht="39.75" thickBot="1">
      <c r="B14" s="167"/>
      <c r="C14" s="167"/>
      <c r="D14" s="36" t="s">
        <v>88</v>
      </c>
      <c r="E14" s="39">
        <v>0.25</v>
      </c>
      <c r="F14" s="157"/>
      <c r="G14" s="159"/>
      <c r="H14" s="39"/>
    </row>
    <row r="15" spans="2:8" ht="15.75" thickBot="1">
      <c r="B15" s="168"/>
      <c r="C15" s="168"/>
      <c r="D15" s="157" t="s">
        <v>96</v>
      </c>
      <c r="E15" s="158"/>
      <c r="F15" s="158"/>
      <c r="G15" s="159"/>
      <c r="H15" s="39"/>
    </row>
    <row r="16" spans="2:8" ht="15.75" thickBot="1">
      <c r="B16" s="157" t="s">
        <v>93</v>
      </c>
      <c r="C16" s="158"/>
      <c r="D16" s="158"/>
      <c r="E16" s="158"/>
      <c r="F16" s="159"/>
      <c r="G16" s="157"/>
      <c r="H16" s="159"/>
    </row>
    <row r="17" spans="2:8">
      <c r="B17" s="160" t="s">
        <v>94</v>
      </c>
      <c r="C17" s="161"/>
      <c r="D17" s="161"/>
      <c r="E17" s="161"/>
      <c r="F17" s="162"/>
      <c r="G17" s="160"/>
      <c r="H17" s="162"/>
    </row>
    <row r="18" spans="2:8" ht="15.75" thickBot="1">
      <c r="B18" s="163" t="s">
        <v>89</v>
      </c>
      <c r="C18" s="164"/>
      <c r="D18" s="164"/>
      <c r="E18" s="164"/>
      <c r="F18" s="165"/>
      <c r="G18" s="163"/>
      <c r="H18" s="165"/>
    </row>
    <row r="19" spans="2:8" ht="15.75" thickBot="1">
      <c r="B19" s="157" t="s">
        <v>95</v>
      </c>
      <c r="C19" s="158"/>
      <c r="D19" s="158"/>
      <c r="E19" s="158"/>
      <c r="F19" s="159"/>
      <c r="G19" s="157"/>
      <c r="H19" s="159"/>
    </row>
    <row r="20" spans="2:8" ht="15.75" thickBot="1">
      <c r="B20" s="145" t="s">
        <v>90</v>
      </c>
      <c r="C20" s="146"/>
      <c r="D20" s="146"/>
      <c r="E20" s="146"/>
      <c r="F20" s="146"/>
      <c r="G20" s="146"/>
      <c r="H20" s="147"/>
    </row>
    <row r="21" spans="2:8">
      <c r="B21" s="148" t="s">
        <v>91</v>
      </c>
      <c r="C21" s="149"/>
      <c r="D21" s="149"/>
      <c r="E21" s="149"/>
      <c r="F21" s="149"/>
      <c r="G21" s="149"/>
      <c r="H21" s="150"/>
    </row>
    <row r="22" spans="2:8">
      <c r="B22" s="151"/>
      <c r="C22" s="152"/>
      <c r="D22" s="152"/>
      <c r="E22" s="152"/>
      <c r="F22" s="152"/>
      <c r="G22" s="152"/>
      <c r="H22" s="153"/>
    </row>
    <row r="23" spans="2:8">
      <c r="B23" s="151"/>
      <c r="C23" s="152"/>
      <c r="D23" s="152"/>
      <c r="E23" s="152"/>
      <c r="F23" s="152"/>
      <c r="G23" s="152"/>
      <c r="H23" s="153"/>
    </row>
    <row r="24" spans="2:8">
      <c r="B24" s="151"/>
      <c r="C24" s="152"/>
      <c r="D24" s="152"/>
      <c r="E24" s="152"/>
      <c r="F24" s="152"/>
      <c r="G24" s="152"/>
      <c r="H24" s="153"/>
    </row>
    <row r="25" spans="2:8" ht="15.75" thickBot="1">
      <c r="B25" s="154"/>
      <c r="C25" s="155"/>
      <c r="D25" s="155"/>
      <c r="E25" s="155"/>
      <c r="F25" s="155"/>
      <c r="G25" s="155"/>
      <c r="H25" s="156"/>
    </row>
    <row r="27" spans="2:8">
      <c r="B27" s="3" t="s">
        <v>176</v>
      </c>
    </row>
    <row r="28" spans="2:8">
      <c r="B28" t="s">
        <v>128</v>
      </c>
    </row>
  </sheetData>
  <mergeCells count="28">
    <mergeCell ref="B4:D4"/>
    <mergeCell ref="E4:H4"/>
    <mergeCell ref="B5:C6"/>
    <mergeCell ref="D5:D6"/>
    <mergeCell ref="E5:E6"/>
    <mergeCell ref="F5:G6"/>
    <mergeCell ref="B7:B11"/>
    <mergeCell ref="C7:C11"/>
    <mergeCell ref="F7:G7"/>
    <mergeCell ref="F8:G8"/>
    <mergeCell ref="F9:G9"/>
    <mergeCell ref="F10:G10"/>
    <mergeCell ref="D11:G11"/>
    <mergeCell ref="B12:B15"/>
    <mergeCell ref="C12:C15"/>
    <mergeCell ref="F12:G12"/>
    <mergeCell ref="F13:G13"/>
    <mergeCell ref="F14:G14"/>
    <mergeCell ref="D15:G15"/>
    <mergeCell ref="B20:H20"/>
    <mergeCell ref="B21:H25"/>
    <mergeCell ref="B16:F16"/>
    <mergeCell ref="G16:H16"/>
    <mergeCell ref="B17:F17"/>
    <mergeCell ref="B18:F18"/>
    <mergeCell ref="G17:H18"/>
    <mergeCell ref="B19:F19"/>
    <mergeCell ref="G19:H19"/>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dimension ref="B3:E13"/>
  <sheetViews>
    <sheetView workbookViewId="0">
      <selection activeCell="C7" sqref="C7"/>
    </sheetView>
  </sheetViews>
  <sheetFormatPr defaultRowHeight="15"/>
  <cols>
    <col min="1" max="1" width="9.140625" style="1"/>
    <col min="2" max="2" width="13.85546875" style="1" customWidth="1"/>
    <col min="3" max="4" width="23.28515625" style="1" customWidth="1"/>
    <col min="5" max="5" width="22.140625" style="1" customWidth="1"/>
    <col min="6" max="16384" width="9.140625" style="1"/>
  </cols>
  <sheetData>
    <row r="3" spans="2:5" ht="15.75" thickBot="1">
      <c r="B3" s="21" t="s">
        <v>97</v>
      </c>
    </row>
    <row r="4" spans="2:5" ht="15.75" thickBot="1">
      <c r="B4" s="41" t="s">
        <v>98</v>
      </c>
      <c r="C4" s="42" t="s">
        <v>99</v>
      </c>
      <c r="D4" s="42" t="s">
        <v>100</v>
      </c>
      <c r="E4" s="42" t="s">
        <v>101</v>
      </c>
    </row>
    <row r="5" spans="2:5" ht="67.5" thickTop="1">
      <c r="B5" s="43" t="s">
        <v>102</v>
      </c>
      <c r="C5" s="44" t="s">
        <v>104</v>
      </c>
      <c r="D5" s="44" t="s">
        <v>107</v>
      </c>
      <c r="E5" s="44" t="s">
        <v>125</v>
      </c>
    </row>
    <row r="6" spans="2:5" ht="64.5">
      <c r="B6" s="43" t="s">
        <v>103</v>
      </c>
      <c r="C6" s="44" t="s">
        <v>105</v>
      </c>
      <c r="D6" s="44" t="s">
        <v>108</v>
      </c>
      <c r="E6" s="44" t="s">
        <v>110</v>
      </c>
    </row>
    <row r="7" spans="2:5" ht="51.75" customHeight="1" thickBot="1">
      <c r="B7" s="40"/>
      <c r="C7" s="45" t="s">
        <v>106</v>
      </c>
      <c r="D7" s="45" t="s">
        <v>109</v>
      </c>
      <c r="E7" s="45" t="s">
        <v>126</v>
      </c>
    </row>
    <row r="8" spans="2:5" ht="27" thickBot="1">
      <c r="B8" s="46" t="s">
        <v>111</v>
      </c>
      <c r="C8" s="47" t="s">
        <v>112</v>
      </c>
      <c r="D8" s="47" t="s">
        <v>113</v>
      </c>
      <c r="E8" s="47" t="s">
        <v>114</v>
      </c>
    </row>
    <row r="9" spans="2:5" ht="39">
      <c r="B9" s="181" t="s">
        <v>84</v>
      </c>
      <c r="C9" s="44" t="s">
        <v>115</v>
      </c>
      <c r="D9" s="181" t="s">
        <v>117</v>
      </c>
      <c r="E9" s="181" t="s">
        <v>118</v>
      </c>
    </row>
    <row r="10" spans="2:5" ht="15.75" thickBot="1">
      <c r="B10" s="182"/>
      <c r="C10" s="45" t="s">
        <v>116</v>
      </c>
      <c r="D10" s="182"/>
      <c r="E10" s="182"/>
    </row>
    <row r="11" spans="2:5" ht="52.5" thickBot="1">
      <c r="B11" s="46" t="s">
        <v>119</v>
      </c>
      <c r="C11" s="47" t="s">
        <v>120</v>
      </c>
      <c r="D11" s="47" t="s">
        <v>121</v>
      </c>
      <c r="E11" s="47" t="s">
        <v>122</v>
      </c>
    </row>
    <row r="12" spans="2:5" ht="54" customHeight="1">
      <c r="B12" s="183" t="s">
        <v>123</v>
      </c>
      <c r="C12" s="183"/>
      <c r="D12" s="183"/>
      <c r="E12" s="183"/>
    </row>
    <row r="13" spans="2:5" ht="68.25" customHeight="1">
      <c r="B13" s="134" t="s">
        <v>124</v>
      </c>
      <c r="C13" s="134"/>
      <c r="D13" s="134"/>
      <c r="E13" s="134"/>
    </row>
  </sheetData>
  <mergeCells count="5">
    <mergeCell ref="B9:B10"/>
    <mergeCell ref="D9:D10"/>
    <mergeCell ref="E9:E10"/>
    <mergeCell ref="B12:E12"/>
    <mergeCell ref="B13:E13"/>
  </mergeCells>
  <pageMargins left="0.7" right="0.7" top="0.75" bottom="0.75" header="0.3" footer="0.3"/>
</worksheet>
</file>

<file path=xl/worksheets/sheet11.xml><?xml version="1.0" encoding="utf-8"?>
<worksheet xmlns="http://schemas.openxmlformats.org/spreadsheetml/2006/main" xmlns:r="http://schemas.openxmlformats.org/officeDocument/2006/relationships">
  <dimension ref="B3:H45"/>
  <sheetViews>
    <sheetView workbookViewId="0">
      <selection activeCell="L33" sqref="L33"/>
    </sheetView>
  </sheetViews>
  <sheetFormatPr defaultRowHeight="15"/>
  <cols>
    <col min="1" max="2" width="9.140625" style="1"/>
    <col min="3" max="3" width="34.7109375" style="1" customWidth="1"/>
    <col min="4" max="4" width="24.5703125" style="1" customWidth="1"/>
    <col min="5" max="16384" width="9.140625" style="1"/>
  </cols>
  <sheetData>
    <row r="3" spans="2:6" ht="15.75" thickBot="1">
      <c r="B3" s="21" t="s">
        <v>35</v>
      </c>
    </row>
    <row r="4" spans="2:6" ht="19.5" thickBot="1">
      <c r="B4" s="51" t="s">
        <v>36</v>
      </c>
      <c r="C4" s="52"/>
      <c r="D4" s="53"/>
      <c r="E4" s="54"/>
      <c r="F4" s="55"/>
    </row>
    <row r="5" spans="2:6" ht="31.5" customHeight="1" thickBot="1">
      <c r="B5" s="56" t="s">
        <v>138</v>
      </c>
      <c r="C5" s="57" t="s">
        <v>139</v>
      </c>
      <c r="D5" s="139" t="s">
        <v>140</v>
      </c>
      <c r="E5" s="140"/>
      <c r="F5" s="141"/>
    </row>
    <row r="6" spans="2:6" ht="15.75" customHeight="1" thickBot="1">
      <c r="B6" s="48"/>
      <c r="C6" s="31"/>
      <c r="D6" s="193"/>
      <c r="E6" s="194"/>
      <c r="F6" s="195"/>
    </row>
    <row r="7" spans="2:6" ht="16.5" thickBot="1">
      <c r="B7" s="187" t="s">
        <v>133</v>
      </c>
      <c r="C7" s="188"/>
      <c r="D7" s="188"/>
      <c r="E7" s="188"/>
      <c r="F7" s="189"/>
    </row>
    <row r="8" spans="2:6" ht="18" thickBot="1">
      <c r="B8" s="48" t="s">
        <v>129</v>
      </c>
      <c r="C8" s="190" t="s">
        <v>130</v>
      </c>
      <c r="D8" s="186"/>
      <c r="E8" s="23"/>
      <c r="F8" s="49" t="s">
        <v>134</v>
      </c>
    </row>
    <row r="9" spans="2:6" ht="18" thickBot="1">
      <c r="B9" s="48" t="s">
        <v>131</v>
      </c>
      <c r="C9" s="190" t="s">
        <v>141</v>
      </c>
      <c r="D9" s="186"/>
      <c r="E9" s="23"/>
      <c r="F9" s="49" t="s">
        <v>134</v>
      </c>
    </row>
    <row r="10" spans="2:6" ht="33.75" customHeight="1" thickBot="1">
      <c r="B10" s="26">
        <v>1</v>
      </c>
      <c r="C10" s="190" t="s">
        <v>132</v>
      </c>
      <c r="D10" s="186"/>
      <c r="E10" s="23"/>
      <c r="F10" s="49" t="s">
        <v>134</v>
      </c>
    </row>
    <row r="11" spans="2:6" ht="16.5" thickBot="1">
      <c r="B11" s="187" t="s">
        <v>37</v>
      </c>
      <c r="C11" s="188"/>
      <c r="D11" s="188"/>
      <c r="E11" s="188"/>
      <c r="F11" s="189"/>
    </row>
    <row r="12" spans="2:6" ht="32.25" customHeight="1" thickBot="1">
      <c r="B12" s="26">
        <v>2</v>
      </c>
      <c r="C12" s="185" t="s">
        <v>38</v>
      </c>
      <c r="D12" s="186"/>
      <c r="E12" s="23"/>
      <c r="F12" s="49" t="s">
        <v>27</v>
      </c>
    </row>
    <row r="13" spans="2:6" ht="15.75" thickBot="1">
      <c r="B13" s="26">
        <v>3</v>
      </c>
      <c r="C13" s="185" t="s">
        <v>40</v>
      </c>
      <c r="D13" s="186"/>
      <c r="E13" s="27">
        <v>36</v>
      </c>
      <c r="F13" s="49" t="s">
        <v>137</v>
      </c>
    </row>
    <row r="14" spans="2:6" ht="16.5" thickBot="1">
      <c r="B14" s="26">
        <v>4</v>
      </c>
      <c r="C14" s="185" t="s">
        <v>41</v>
      </c>
      <c r="D14" s="186"/>
      <c r="E14" s="23"/>
      <c r="F14" s="49" t="s">
        <v>136</v>
      </c>
    </row>
    <row r="15" spans="2:6" ht="15.75" thickBot="1">
      <c r="B15" s="26">
        <v>5</v>
      </c>
      <c r="C15" s="185" t="s">
        <v>42</v>
      </c>
      <c r="D15" s="186"/>
      <c r="E15" s="27">
        <v>0.4</v>
      </c>
      <c r="F15" s="27" t="s">
        <v>43</v>
      </c>
    </row>
    <row r="16" spans="2:6" ht="16.5" thickBot="1">
      <c r="B16" s="26">
        <v>6</v>
      </c>
      <c r="C16" s="185" t="s">
        <v>44</v>
      </c>
      <c r="D16" s="186"/>
      <c r="E16" s="23"/>
      <c r="F16" s="49" t="s">
        <v>136</v>
      </c>
    </row>
    <row r="17" spans="2:8" ht="18" thickBot="1">
      <c r="B17" s="48" t="s">
        <v>142</v>
      </c>
      <c r="C17" s="185" t="s">
        <v>45</v>
      </c>
      <c r="D17" s="186"/>
      <c r="E17" s="23"/>
      <c r="F17" s="49" t="s">
        <v>135</v>
      </c>
    </row>
    <row r="18" spans="2:8" ht="15.75" thickBot="1">
      <c r="B18" s="26">
        <v>8</v>
      </c>
      <c r="C18" s="185" t="s">
        <v>46</v>
      </c>
      <c r="D18" s="186"/>
      <c r="E18" s="27">
        <v>0.1</v>
      </c>
      <c r="F18" s="27" t="s">
        <v>43</v>
      </c>
    </row>
    <row r="19" spans="2:8" ht="18" thickBot="1">
      <c r="B19" s="26">
        <v>9</v>
      </c>
      <c r="C19" s="185" t="s">
        <v>47</v>
      </c>
      <c r="D19" s="186"/>
      <c r="E19" s="23"/>
      <c r="F19" s="49" t="s">
        <v>134</v>
      </c>
    </row>
    <row r="20" spans="2:8" ht="18" thickBot="1">
      <c r="B20" s="26">
        <v>10</v>
      </c>
      <c r="C20" s="185" t="s">
        <v>48</v>
      </c>
      <c r="D20" s="186"/>
      <c r="E20" s="23"/>
      <c r="F20" s="49" t="s">
        <v>134</v>
      </c>
    </row>
    <row r="21" spans="2:8" ht="16.5" thickBot="1">
      <c r="B21" s="187" t="s">
        <v>49</v>
      </c>
      <c r="C21" s="188"/>
      <c r="D21" s="188"/>
      <c r="E21" s="188"/>
      <c r="F21" s="189"/>
    </row>
    <row r="22" spans="2:8" ht="16.5" thickBot="1">
      <c r="B22" s="26">
        <v>11</v>
      </c>
      <c r="C22" s="185" t="s">
        <v>50</v>
      </c>
      <c r="D22" s="186"/>
      <c r="E22" s="23"/>
      <c r="F22" s="49" t="s">
        <v>136</v>
      </c>
    </row>
    <row r="23" spans="2:8" ht="16.5" thickBot="1">
      <c r="B23" s="26">
        <v>12</v>
      </c>
      <c r="C23" s="185" t="s">
        <v>51</v>
      </c>
      <c r="D23" s="186"/>
      <c r="E23" s="23"/>
      <c r="F23" s="49" t="s">
        <v>136</v>
      </c>
    </row>
    <row r="24" spans="2:8" ht="15.75" thickBot="1">
      <c r="B24" s="26">
        <v>13</v>
      </c>
      <c r="C24" s="185" t="s">
        <v>67</v>
      </c>
      <c r="D24" s="186"/>
      <c r="E24" s="27"/>
      <c r="F24" s="49" t="s">
        <v>136</v>
      </c>
    </row>
    <row r="25" spans="2:8" ht="15.75" thickBot="1">
      <c r="B25" s="26">
        <v>14</v>
      </c>
      <c r="C25" s="185" t="s">
        <v>52</v>
      </c>
      <c r="D25" s="186"/>
      <c r="E25" s="27" t="s">
        <v>68</v>
      </c>
      <c r="F25" s="27" t="s">
        <v>43</v>
      </c>
      <c r="H25" s="14"/>
    </row>
    <row r="26" spans="2:8" ht="15.75" thickBot="1">
      <c r="B26" s="26">
        <v>15</v>
      </c>
      <c r="C26" s="185" t="s">
        <v>53</v>
      </c>
      <c r="D26" s="186"/>
      <c r="E26" s="27">
        <v>5</v>
      </c>
      <c r="F26" s="27" t="s">
        <v>39</v>
      </c>
    </row>
    <row r="27" spans="2:8" ht="16.5" thickBot="1">
      <c r="B27" s="187" t="s">
        <v>54</v>
      </c>
      <c r="C27" s="188"/>
      <c r="D27" s="188"/>
      <c r="E27" s="188"/>
      <c r="F27" s="189"/>
    </row>
    <row r="28" spans="2:8" ht="15.75" thickBot="1">
      <c r="B28" s="26">
        <v>16</v>
      </c>
      <c r="C28" s="185" t="s">
        <v>55</v>
      </c>
      <c r="D28" s="186"/>
      <c r="E28" s="27">
        <v>6</v>
      </c>
      <c r="F28" s="49" t="s">
        <v>137</v>
      </c>
    </row>
    <row r="29" spans="2:8" ht="15.75" thickBot="1">
      <c r="B29" s="26">
        <v>17</v>
      </c>
      <c r="C29" s="185" t="s">
        <v>56</v>
      </c>
      <c r="D29" s="186"/>
      <c r="E29" s="27">
        <v>30</v>
      </c>
      <c r="F29" s="49" t="s">
        <v>136</v>
      </c>
    </row>
    <row r="30" spans="2:8" ht="33" customHeight="1" thickBot="1">
      <c r="B30" s="33">
        <v>18</v>
      </c>
      <c r="C30" s="191" t="s">
        <v>69</v>
      </c>
      <c r="D30" s="192"/>
      <c r="E30" s="32"/>
      <c r="F30" s="50" t="s">
        <v>136</v>
      </c>
    </row>
    <row r="31" spans="2:8" ht="16.5" thickBot="1">
      <c r="B31" s="33">
        <v>19</v>
      </c>
      <c r="C31" s="192" t="s">
        <v>57</v>
      </c>
      <c r="D31" s="192"/>
      <c r="E31" s="34"/>
      <c r="F31" s="50" t="s">
        <v>136</v>
      </c>
    </row>
    <row r="32" spans="2:8" ht="16.5" thickBot="1">
      <c r="B32" s="187" t="s">
        <v>58</v>
      </c>
      <c r="C32" s="188"/>
      <c r="D32" s="188"/>
      <c r="E32" s="188"/>
      <c r="F32" s="189"/>
    </row>
    <row r="33" spans="2:6" ht="18" thickBot="1">
      <c r="B33" s="26">
        <v>20</v>
      </c>
      <c r="C33" s="185" t="s">
        <v>59</v>
      </c>
      <c r="D33" s="186"/>
      <c r="E33" s="23"/>
      <c r="F33" s="49" t="s">
        <v>134</v>
      </c>
    </row>
    <row r="34" spans="2:6" ht="18" thickBot="1">
      <c r="B34" s="26">
        <v>21</v>
      </c>
      <c r="C34" s="185" t="s">
        <v>60</v>
      </c>
      <c r="D34" s="186"/>
      <c r="E34" s="23"/>
      <c r="F34" s="49" t="s">
        <v>135</v>
      </c>
    </row>
    <row r="35" spans="2:6" ht="16.5" thickBot="1">
      <c r="B35" s="187" t="s">
        <v>61</v>
      </c>
      <c r="C35" s="188"/>
      <c r="D35" s="188"/>
      <c r="E35" s="188"/>
      <c r="F35" s="189"/>
    </row>
    <row r="36" spans="2:6" ht="18" thickBot="1">
      <c r="B36" s="26">
        <v>22</v>
      </c>
      <c r="C36" s="185" t="s">
        <v>62</v>
      </c>
      <c r="D36" s="186"/>
      <c r="E36" s="23"/>
      <c r="F36" s="49" t="s">
        <v>134</v>
      </c>
    </row>
    <row r="37" spans="2:6" ht="18" thickBot="1">
      <c r="B37" s="26">
        <v>23</v>
      </c>
      <c r="C37" s="185" t="s">
        <v>63</v>
      </c>
      <c r="D37" s="186"/>
      <c r="E37" s="23"/>
      <c r="F37" s="49" t="s">
        <v>135</v>
      </c>
    </row>
    <row r="38" spans="2:6" ht="16.5" thickBot="1">
      <c r="B38" s="187" t="s">
        <v>64</v>
      </c>
      <c r="C38" s="188"/>
      <c r="D38" s="188"/>
      <c r="E38" s="188"/>
      <c r="F38" s="189"/>
    </row>
    <row r="39" spans="2:6" ht="18" thickBot="1">
      <c r="B39" s="26">
        <v>24</v>
      </c>
      <c r="C39" s="185" t="s">
        <v>65</v>
      </c>
      <c r="D39" s="186"/>
      <c r="E39" s="23"/>
      <c r="F39" s="49" t="s">
        <v>135</v>
      </c>
    </row>
    <row r="40" spans="2:6" ht="60" customHeight="1" thickBot="1">
      <c r="B40" s="26">
        <v>25</v>
      </c>
      <c r="C40" s="190" t="s">
        <v>144</v>
      </c>
      <c r="D40" s="186"/>
      <c r="E40" s="23"/>
      <c r="F40" s="23"/>
    </row>
    <row r="41" spans="2:6" ht="18" thickBot="1">
      <c r="B41" s="26">
        <v>26</v>
      </c>
      <c r="C41" s="185" t="s">
        <v>66</v>
      </c>
      <c r="D41" s="186"/>
      <c r="E41" s="23"/>
      <c r="F41" s="49" t="s">
        <v>135</v>
      </c>
    </row>
    <row r="42" spans="2:6" ht="32.25" customHeight="1" thickBot="1">
      <c r="B42" s="26">
        <v>27</v>
      </c>
      <c r="C42" s="190" t="s">
        <v>143</v>
      </c>
      <c r="D42" s="186"/>
      <c r="E42" s="23"/>
      <c r="F42" s="49" t="s">
        <v>135</v>
      </c>
    </row>
    <row r="43" spans="2:6" ht="12" customHeight="1">
      <c r="B43" s="28"/>
      <c r="C43" s="28"/>
      <c r="D43" s="28"/>
      <c r="E43" s="28"/>
      <c r="F43" s="28"/>
    </row>
    <row r="44" spans="2:6" ht="80.25" customHeight="1">
      <c r="B44" s="184" t="s">
        <v>175</v>
      </c>
      <c r="C44" s="184"/>
      <c r="D44" s="184"/>
      <c r="E44" s="184"/>
      <c r="F44" s="184"/>
    </row>
    <row r="45" spans="2:6">
      <c r="B45" s="29"/>
    </row>
  </sheetData>
  <mergeCells count="39">
    <mergeCell ref="C13:D13"/>
    <mergeCell ref="C9:D9"/>
    <mergeCell ref="C10:D10"/>
    <mergeCell ref="C8:D8"/>
    <mergeCell ref="B7:F7"/>
    <mergeCell ref="D5:F5"/>
    <mergeCell ref="D6:F6"/>
    <mergeCell ref="B11:F11"/>
    <mergeCell ref="C12:D12"/>
    <mergeCell ref="C25:D25"/>
    <mergeCell ref="C14:D14"/>
    <mergeCell ref="C15:D15"/>
    <mergeCell ref="C16:D16"/>
    <mergeCell ref="C17:D17"/>
    <mergeCell ref="C18:D18"/>
    <mergeCell ref="C19:D19"/>
    <mergeCell ref="C20:D20"/>
    <mergeCell ref="B21:F21"/>
    <mergeCell ref="C22:D22"/>
    <mergeCell ref="C23:D23"/>
    <mergeCell ref="C24:D24"/>
    <mergeCell ref="C36:D36"/>
    <mergeCell ref="C26:D26"/>
    <mergeCell ref="B27:F27"/>
    <mergeCell ref="C28:D28"/>
    <mergeCell ref="C29:D29"/>
    <mergeCell ref="C30:D30"/>
    <mergeCell ref="C31:D31"/>
    <mergeCell ref="B32:F32"/>
    <mergeCell ref="C33:D33"/>
    <mergeCell ref="C34:D34"/>
    <mergeCell ref="B35:F35"/>
    <mergeCell ref="B44:F44"/>
    <mergeCell ref="C37:D37"/>
    <mergeCell ref="B38:F38"/>
    <mergeCell ref="C39:D39"/>
    <mergeCell ref="C40:D40"/>
    <mergeCell ref="C41:D41"/>
    <mergeCell ref="C42:D4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10</vt:i4>
      </vt:variant>
    </vt:vector>
  </HeadingPairs>
  <TitlesOfParts>
    <vt:vector size="21" baseType="lpstr">
      <vt:lpstr>Tbl 4</vt:lpstr>
      <vt:lpstr>Tbl 5</vt:lpstr>
      <vt:lpstr>Tbl 6</vt:lpstr>
      <vt:lpstr>App C.1 Self-Mitigating</vt:lpstr>
      <vt:lpstr>App C.2 De Minimis</vt:lpstr>
      <vt:lpstr>App C.3 DMA Worksheet</vt:lpstr>
      <vt:lpstr>DMA Worksheet_Example</vt:lpstr>
      <vt:lpstr>E.3 Infiltration</vt:lpstr>
      <vt:lpstr>E.3 Infiltration Rate</vt:lpstr>
      <vt:lpstr>E.3 Infiltration Ref</vt:lpstr>
      <vt:lpstr>E.3 Biofiltration</vt:lpstr>
      <vt:lpstr>'E.3 Infiltration Rate'!_Toc402018989</vt:lpstr>
      <vt:lpstr>'E.3 Infiltration Rate'!_Toc402019009</vt:lpstr>
      <vt:lpstr>'E.3 Infiltration'!_Toc420052297</vt:lpstr>
      <vt:lpstr>'E.3 Biofiltration'!_Toc420052298</vt:lpstr>
      <vt:lpstr>'App C.1 Self-Mitigating'!Print_Area</vt:lpstr>
      <vt:lpstr>'App C.2 De Minimis'!Print_Area</vt:lpstr>
      <vt:lpstr>'App C.3 DMA Worksheet'!Print_Area</vt:lpstr>
      <vt:lpstr>'DMA Worksheet_Example'!Print_Area</vt:lpstr>
      <vt:lpstr>'Tbl 5'!Print_Area</vt:lpstr>
      <vt:lpstr>'Tbl 6'!Print_Area</vt:lpstr>
    </vt:vector>
  </TitlesOfParts>
  <Company>Rick Engineering Company</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Laura Henry</dc:creator>
  <cp:lastModifiedBy>Tad Nakatani</cp:lastModifiedBy>
  <cp:lastPrinted>2016-01-20T04:35:15Z</cp:lastPrinted>
  <dcterms:created xsi:type="dcterms:W3CDTF">2015-08-12T18:36:23Z</dcterms:created>
  <dcterms:modified xsi:type="dcterms:W3CDTF">2016-01-20T16:00:03Z</dcterms:modified>
</cp:coreProperties>
</file>